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'LINEUP'!$A$1:$K$125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<sst xmlns="http://schemas.openxmlformats.org/spreadsheetml/2006/main" count="606" uniqueCount="147">
  <si>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</si>
  <si>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</si>
  <si>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</si>
  <si>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</si>
  <si>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</si>
  <si>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</si>
  <si>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</si>
  <si>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</si>
  <si>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</si>
  <si>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</si>
  <si>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</si>
  <si>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</si>
  <si>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</si>
  <si>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</si>
  <si>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</si>
  <si>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</si>
  <si>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</si>
  <si>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</si>
  <si>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</si>
  <si>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</si>
  <si>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</si>
  <si>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</si>
  <si>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</si>
  <si>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</si>
  <si>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</si>
  <si>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</si>
  <si>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</si>
  <si>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</si>
  <si>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</si>
  <si>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</si>
  <si>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</si>
  <si>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</si>
  <si>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</si>
  <si>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</si>
  <si>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</si>
  <si>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</si>
  <si>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</si>
  <si>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</si>
  <si>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</si>
  <si>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</si>
  <si>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</si>
  <si>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</si>
  <si>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</si>
  <si>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</si>
  <si>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</si>
  <si>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</si>
  <si>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</si>
  <si>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</si>
  <si>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</si>
  <si>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</si>
  <si>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</si>
  <si>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</si>
  <si>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</si>
  <si>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</si>
  <si>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</si>
  <si>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</si>
  <si>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</si>
  <si>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</si>
  <si>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</si>
  <si>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</si>
  <si>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</si>
  <si>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</si>
  <si>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</si>
  <si>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</si>
  <si>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</si>
  <si>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</si>
  <si>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</si>
  <si>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</si>
  <si>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</si>
  <si>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</si>
  <si>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</si>
  <si>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</si>
  <si>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</si>
  <si>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</si>
  <si>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</si>
  <si>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</si>
  <si>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</si>
  <si>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</si>
  <si>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</si>
  <si>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</si>
  <si>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</si>
  <si>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</si>
  <si>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</si>
  <si>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</si>
  <si>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</si>
  <si>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</si>
  <si>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</si>
  <si>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</si>
  <si>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</si>
  <si>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</si>
  <si>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</si>
  <si>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</si>
  <si>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</si>
  <si>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</si>
  <si>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</si>
  <si>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</si>
  <si>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</si>
  <si>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</si>
  <si>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</si>
  <si>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</si>
  <si>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</si>
  <si>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</si>
  <si>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</si>
  <si>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</si>
  <si>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</si>
  <si>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</si>
  <si>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</si>
  <si>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</si>
  <si>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</si>
  <si>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</si>
  <si>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</si>
  <si>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</si>
  <si>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</si>
  <si>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</si>
  <si>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</si>
  <si>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</si>
  <si>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</si>
  <si>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</si>
  <si>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</si>
  <si>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</si>
  <si>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</si>
  <si>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</si>
  <si>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</si>
  <si>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</si>
  <si>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</si>
  <si>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</si>
  <si>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</si>
  <si>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</si>
  <si>
    <t>GOLDEN BONNIE</t>
  </si>
  <si>
    <t>ASR</t>
  </si>
  <si>
    <t>ILLOVO RIVER</t>
  </si>
  <si>
    <t>USA</t>
  </si>
  <si>
    <t>VENUS SKY</t>
  </si>
  <si>
    <t>KLIMA</t>
  </si>
  <si>
    <t>COFCO</t>
  </si>
  <si>
    <t>ST SOFIA</t>
  </si>
  <si>
    <t>KANDLA, INDIA</t>
  </si>
  <si>
    <t>CIELO DI ANGRA</t>
  </si>
  <si>
    <t>SUGAR LINE UP edition 26.12.2018</t>
  </si>
  <si>
    <t>WILLIAMS BRAZIL SUGAR LINE UP EDITION 26.12.2018</t>
  </si>
  <si>
    <t>PAZ NAVIGATOR</t>
  </si>
  <si>
    <t>SUCRO</t>
  </si>
  <si>
    <t>ELEOUSSA</t>
  </si>
  <si>
    <t>RISING FALCON</t>
  </si>
  <si>
    <t>CHIOS LEGACY</t>
  </si>
  <si>
    <t>CRESSIDA</t>
  </si>
  <si>
    <t>TRITON SWALLOW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</si>
</sst>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55271278"/>
        <c:axId val="27679455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7788504"/>
        <c:axId val="27443353"/>
      </c:bar3D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90800" y="171069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zoomScaleSheetLayoutView="80" workbookViewId="0" topLeftCell="A52">
      <selection activeCell="A68" sqref="A68:J68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61"/>
      <c r="M1" s="235"/>
    </row>
    <row r="2" spans="1:13" ht="26.25">
      <c r="A2" s="237"/>
      <c r="B2" s="238"/>
      <c r="C2" s="437" t="s">
        <v>138</v>
      </c>
      <c r="D2" s="438"/>
      <c r="E2" s="438"/>
      <c r="F2" s="438"/>
      <c r="G2" s="438"/>
      <c r="H2" s="438"/>
      <c r="I2" s="438"/>
      <c r="J2" s="438"/>
      <c r="K2" s="439"/>
      <c r="L2" s="461"/>
      <c r="M2" s="235"/>
    </row>
    <row r="3" spans="1:13" ht="15">
      <c r="A3" s="237"/>
      <c r="B3" s="238"/>
      <c r="C3" s="440" t="s">
        <v>76</v>
      </c>
      <c r="D3" s="441"/>
      <c r="E3" s="441"/>
      <c r="F3" s="441"/>
      <c r="G3" s="441"/>
      <c r="H3" s="441"/>
      <c r="I3" s="441"/>
      <c r="J3" s="441"/>
      <c r="K3" s="442"/>
      <c r="L3" s="461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61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61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61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62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62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62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9"/>
      <c r="G10" s="272"/>
      <c r="H10" s="57"/>
      <c r="I10" s="57"/>
      <c r="J10" s="57"/>
      <c r="K10" s="430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62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0</v>
      </c>
      <c r="H14" s="385"/>
      <c r="I14" s="385"/>
      <c r="J14" s="385"/>
      <c r="K14" s="386"/>
      <c r="L14" s="462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62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62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62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62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MEDIAN(L24:L26)</f>
        <v>2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130</v>
      </c>
      <c r="B24" s="281"/>
      <c r="C24" s="270">
        <v>43457</v>
      </c>
      <c r="D24" s="156">
        <v>43459</v>
      </c>
      <c r="E24" s="156">
        <v>43462</v>
      </c>
      <c r="F24" s="431"/>
      <c r="G24" s="272">
        <v>35000000</v>
      </c>
      <c r="H24" s="57" t="s">
        <v>9</v>
      </c>
      <c r="I24" s="57" t="s">
        <v>87</v>
      </c>
      <c r="J24" s="57" t="s">
        <v>15</v>
      </c>
      <c r="K24" s="432"/>
      <c r="L24" s="298">
        <f>DAYS360(C24,D24)</f>
        <v>2</v>
      </c>
      <c r="M24" s="328"/>
    </row>
    <row r="25" spans="1:13" s="279" customFormat="1" ht="15.75" customHeight="1">
      <c r="A25" s="164" t="s">
        <v>128</v>
      </c>
      <c r="B25" s="281"/>
      <c r="C25" s="270">
        <v>43459</v>
      </c>
      <c r="D25" s="156">
        <v>43462</v>
      </c>
      <c r="E25" s="156">
        <v>43465</v>
      </c>
      <c r="F25" s="431"/>
      <c r="G25" s="272">
        <v>29807000</v>
      </c>
      <c r="H25" s="57" t="s">
        <v>9</v>
      </c>
      <c r="I25" s="57" t="s">
        <v>131</v>
      </c>
      <c r="J25" s="57" t="s">
        <v>129</v>
      </c>
      <c r="K25" s="432"/>
      <c r="L25" s="298">
        <f>DAYS360(C25,D25)</f>
        <v>3</v>
      </c>
      <c r="M25" s="328"/>
    </row>
    <row r="26" spans="1:13" s="279" customFormat="1" ht="15.75" customHeight="1">
      <c r="A26" s="164" t="s">
        <v>140</v>
      </c>
      <c r="B26" s="281"/>
      <c r="C26" s="270">
        <v>43468</v>
      </c>
      <c r="D26" s="156">
        <v>43468</v>
      </c>
      <c r="E26" s="156">
        <v>43469</v>
      </c>
      <c r="F26" s="431"/>
      <c r="G26" s="272">
        <v>3871000</v>
      </c>
      <c r="H26" s="57" t="s">
        <v>9</v>
      </c>
      <c r="I26" s="57" t="s">
        <v>131</v>
      </c>
      <c r="J26" s="57" t="s">
        <v>141</v>
      </c>
      <c r="K26" s="432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62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SUM(F23:F27)</f>
        <v>0</v>
      </c>
      <c r="G29" s="287">
        <f>SUM(G24:G28)</f>
        <v>68678000</v>
      </c>
      <c r="H29" s="385"/>
      <c r="I29" s="385"/>
      <c r="J29" s="385"/>
      <c r="K29" s="386"/>
      <c r="L29" s="462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62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62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139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MEDIAN(L40:L41)</f>
        <v>0.5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132</v>
      </c>
      <c r="B40" s="281"/>
      <c r="C40" s="270">
        <v>43462</v>
      </c>
      <c r="D40" s="156">
        <v>43462</v>
      </c>
      <c r="E40" s="156">
        <v>43463</v>
      </c>
      <c r="F40" s="433"/>
      <c r="G40" s="272">
        <v>31920000</v>
      </c>
      <c r="H40" s="57" t="s">
        <v>9</v>
      </c>
      <c r="I40" s="57" t="s">
        <v>107</v>
      </c>
      <c r="J40" s="57" t="s">
        <v>66</v>
      </c>
      <c r="K40" s="434"/>
      <c r="L40" s="298">
        <f>DAYS360(C40,D40)</f>
        <v>0</v>
      </c>
      <c r="M40" s="328"/>
    </row>
    <row r="41" spans="1:13" s="279" customFormat="1" ht="15.75" customHeight="1">
      <c r="A41" s="164" t="s">
        <v>142</v>
      </c>
      <c r="B41" s="281"/>
      <c r="C41" s="270">
        <v>43462</v>
      </c>
      <c r="D41" s="156">
        <v>43463</v>
      </c>
      <c r="E41" s="156">
        <v>43464</v>
      </c>
      <c r="F41" s="433"/>
      <c r="G41" s="272">
        <v>36250000</v>
      </c>
      <c r="H41" s="57" t="s">
        <v>9</v>
      </c>
      <c r="I41" s="57" t="s">
        <v>93</v>
      </c>
      <c r="J41" s="57" t="s">
        <v>108</v>
      </c>
      <c r="K41" s="434"/>
      <c r="L41" s="298">
        <f>DAYS360(C41,D41)</f>
        <v>1</v>
      </c>
      <c r="M41" s="328"/>
    </row>
    <row r="42" spans="1:13" ht="15">
      <c r="A42" s="263"/>
      <c r="B42" s="276"/>
      <c r="C42" s="265" t="s">
        <v>43</v>
      </c>
      <c r="D42" s="330"/>
      <c r="E42" s="266"/>
      <c r="F42" s="266"/>
      <c r="G42" s="267" t="s">
        <v>57</v>
      </c>
      <c r="H42" s="268">
        <f>MEDIAN(L43:L48)</f>
        <v>0.5</v>
      </c>
      <c r="I42" s="265" t="s">
        <v>56</v>
      </c>
      <c r="J42" s="266"/>
      <c r="K42" s="269"/>
      <c r="M42" s="275"/>
    </row>
    <row r="43" spans="1:13" s="279" customFormat="1" ht="15.75" customHeight="1">
      <c r="A43" s="164" t="s">
        <v>133</v>
      </c>
      <c r="B43" s="281"/>
      <c r="C43" s="270">
        <v>43455</v>
      </c>
      <c r="D43" s="156">
        <v>43457</v>
      </c>
      <c r="E43" s="156">
        <v>43460</v>
      </c>
      <c r="F43" s="433"/>
      <c r="G43" s="272">
        <v>44000000</v>
      </c>
      <c r="H43" s="57" t="s">
        <v>9</v>
      </c>
      <c r="I43" s="57" t="s">
        <v>11</v>
      </c>
      <c r="J43" s="57" t="s">
        <v>67</v>
      </c>
      <c r="K43" s="434"/>
      <c r="L43" s="298">
        <f>DAYS360(C43,D43)</f>
        <v>2</v>
      </c>
      <c r="M43" s="328"/>
    </row>
    <row r="44" spans="1:13" s="279" customFormat="1" ht="15.75" customHeight="1">
      <c r="A44" s="164" t="s">
        <v>143</v>
      </c>
      <c r="B44" s="281"/>
      <c r="C44" s="270">
        <v>43461</v>
      </c>
      <c r="D44" s="156">
        <v>43461</v>
      </c>
      <c r="E44" s="156">
        <v>43462</v>
      </c>
      <c r="F44" s="433"/>
      <c r="G44" s="272">
        <v>27000000</v>
      </c>
      <c r="H44" s="57" t="s">
        <v>9</v>
      </c>
      <c r="I44" s="57" t="s">
        <v>11</v>
      </c>
      <c r="J44" s="57" t="s">
        <v>84</v>
      </c>
      <c r="K44" s="434"/>
      <c r="L44" s="298">
        <f>DAYS360(C44,D44)</f>
        <v>0</v>
      </c>
      <c r="M44" s="328"/>
    </row>
    <row r="45" spans="1:13" s="279" customFormat="1" ht="15.75" customHeight="1">
      <c r="A45" s="164" t="s">
        <v>132</v>
      </c>
      <c r="B45" s="281"/>
      <c r="C45" s="270">
        <v>43462</v>
      </c>
      <c r="D45" s="156">
        <v>43463</v>
      </c>
      <c r="E45" s="156">
        <v>43464</v>
      </c>
      <c r="F45" s="433"/>
      <c r="G45" s="272">
        <v>27280000</v>
      </c>
      <c r="H45" s="57" t="s">
        <v>9</v>
      </c>
      <c r="I45" s="57" t="s">
        <v>107</v>
      </c>
      <c r="J45" s="57" t="s">
        <v>66</v>
      </c>
      <c r="K45" s="434"/>
      <c r="L45" s="298">
        <f>DAYS360(C45,D45)</f>
        <v>1</v>
      </c>
      <c r="M45" s="328"/>
    </row>
    <row r="46" spans="1:13" s="279" customFormat="1" ht="15.75" customHeight="1">
      <c r="A46" s="164" t="s">
        <v>127</v>
      </c>
      <c r="B46" s="281"/>
      <c r="C46" s="270">
        <v>43464</v>
      </c>
      <c r="D46" s="156">
        <v>43464</v>
      </c>
      <c r="E46" s="156">
        <v>43465</v>
      </c>
      <c r="F46" s="433"/>
      <c r="G46" s="272">
        <v>22720000</v>
      </c>
      <c r="H46" s="57" t="s">
        <v>9</v>
      </c>
      <c r="I46" s="57" t="s">
        <v>11</v>
      </c>
      <c r="J46" s="57" t="s">
        <v>66</v>
      </c>
      <c r="K46" s="434"/>
      <c r="L46" s="298">
        <f>DAYS360(C46,D46)</f>
        <v>0</v>
      </c>
      <c r="M46" s="328"/>
    </row>
    <row r="47" spans="1:13" s="279" customFormat="1" ht="15.75" customHeight="1">
      <c r="A47" s="164" t="s">
        <v>144</v>
      </c>
      <c r="B47" s="281"/>
      <c r="C47" s="270">
        <v>43464</v>
      </c>
      <c r="D47" s="156">
        <v>43465</v>
      </c>
      <c r="E47" s="156">
        <v>43466</v>
      </c>
      <c r="F47" s="433"/>
      <c r="G47" s="272">
        <v>19630000</v>
      </c>
      <c r="H47" s="57" t="s">
        <v>9</v>
      </c>
      <c r="I47" s="57" t="s">
        <v>11</v>
      </c>
      <c r="J47" s="57" t="s">
        <v>84</v>
      </c>
      <c r="K47" s="434"/>
      <c r="L47" s="298">
        <f>DAYS360(C47,D47)</f>
        <v>0</v>
      </c>
      <c r="M47" s="328"/>
    </row>
    <row r="48" spans="1:13" s="279" customFormat="1" ht="15.75" customHeight="1">
      <c r="A48" s="164" t="s">
        <v>145</v>
      </c>
      <c r="B48" s="281"/>
      <c r="C48" s="270">
        <v>43464</v>
      </c>
      <c r="D48" s="156">
        <v>43466</v>
      </c>
      <c r="E48" s="156">
        <v>43467</v>
      </c>
      <c r="F48" s="433"/>
      <c r="G48" s="272">
        <v>21900000</v>
      </c>
      <c r="H48" s="57" t="s">
        <v>9</v>
      </c>
      <c r="I48" s="57" t="s">
        <v>11</v>
      </c>
      <c r="J48" s="57" t="s">
        <v>84</v>
      </c>
      <c r="K48" s="434"/>
      <c r="L48" s="298">
        <f>DAYS360(C48,D48)</f>
        <v>1</v>
      </c>
      <c r="M48" s="328"/>
    </row>
    <row r="49" spans="1:13" ht="14.25" customHeight="1">
      <c r="A49" s="263"/>
      <c r="B49" s="276"/>
      <c r="C49" s="171" t="s">
        <v>83</v>
      </c>
      <c r="D49" s="266"/>
      <c r="E49" s="266"/>
      <c r="F49" s="266"/>
      <c r="G49" s="267" t="s">
        <v>57</v>
      </c>
      <c r="H49" s="268">
        <f>MEDIAN(L50:L51)</f>
        <v>2</v>
      </c>
      <c r="I49" s="265" t="s">
        <v>56</v>
      </c>
      <c r="J49" s="266"/>
      <c r="K49" s="269"/>
      <c r="M49" s="275"/>
    </row>
    <row r="50" spans="1:13" s="279" customFormat="1" ht="15.75" customHeight="1">
      <c r="A50" s="164" t="s">
        <v>135</v>
      </c>
      <c r="B50" s="281"/>
      <c r="C50" s="270">
        <v>43458</v>
      </c>
      <c r="D50" s="156">
        <v>43461</v>
      </c>
      <c r="E50" s="156">
        <v>43464</v>
      </c>
      <c r="F50" s="433"/>
      <c r="G50" s="272">
        <v>52960000</v>
      </c>
      <c r="H50" s="57" t="s">
        <v>9</v>
      </c>
      <c r="I50" s="57" t="s">
        <v>11</v>
      </c>
      <c r="J50" s="57" t="s">
        <v>77</v>
      </c>
      <c r="K50" s="434"/>
      <c r="L50" s="298">
        <f>DAYS360(C50,D50)</f>
        <v>3</v>
      </c>
      <c r="M50" s="328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43464</v>
      </c>
      <c r="E51" s="156">
        <v>43465</v>
      </c>
      <c r="F51" s="433"/>
      <c r="G51" s="272">
        <v>5000000</v>
      </c>
      <c r="H51" s="57" t="s">
        <v>9</v>
      </c>
      <c r="I51" s="57" t="s">
        <v>11</v>
      </c>
      <c r="J51" s="57" t="s">
        <v>84</v>
      </c>
      <c r="K51" s="434"/>
      <c r="L51" s="298">
        <f>DAYS360(C51,D51)</f>
        <v>1</v>
      </c>
      <c r="M51" s="328"/>
    </row>
    <row r="52" spans="1:13" ht="15">
      <c r="A52" s="263"/>
      <c r="B52" s="276"/>
      <c r="C52" s="265" t="s">
        <v>17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ht="15">
      <c r="A53" s="149" t="s">
        <v>64</v>
      </c>
      <c r="K53" s="273"/>
      <c r="M53" s="275"/>
    </row>
    <row r="54" spans="1:13" ht="15">
      <c r="A54" s="263"/>
      <c r="B54" s="276"/>
      <c r="C54" s="265" t="s">
        <v>72</v>
      </c>
      <c r="D54" s="266"/>
      <c r="E54" s="266"/>
      <c r="F54" s="266"/>
      <c r="G54" s="267" t="s">
        <v>57</v>
      </c>
      <c r="H54" s="268">
        <f>MEDIAN(L55:L55)</f>
        <v>0</v>
      </c>
      <c r="I54" s="265" t="s">
        <v>56</v>
      </c>
      <c r="J54" s="266"/>
      <c r="K54" s="269"/>
      <c r="M54" s="275"/>
    </row>
    <row r="55" spans="1:13" s="279" customFormat="1" ht="15.75" customHeight="1">
      <c r="A55" s="164" t="s">
        <v>137</v>
      </c>
      <c r="B55" s="281"/>
      <c r="C55" s="270">
        <v>43463</v>
      </c>
      <c r="D55" s="156">
        <v>43463</v>
      </c>
      <c r="E55" s="156">
        <v>43464</v>
      </c>
      <c r="F55" s="433"/>
      <c r="G55" s="272">
        <v>25000000</v>
      </c>
      <c r="H55" s="57" t="s">
        <v>9</v>
      </c>
      <c r="I55" s="57" t="s">
        <v>84</v>
      </c>
      <c r="J55" s="57" t="s">
        <v>84</v>
      </c>
      <c r="K55" s="434"/>
      <c r="L55" s="298">
        <f>DAYS360(C55,D55)</f>
        <v>0</v>
      </c>
      <c r="M55" s="328"/>
    </row>
    <row r="56" spans="1:13" ht="15">
      <c r="A56" s="263"/>
      <c r="B56" s="276"/>
      <c r="C56" s="265" t="s">
        <v>19</v>
      </c>
      <c r="D56" s="266"/>
      <c r="E56" s="266"/>
      <c r="F56" s="266"/>
      <c r="G56" s="267" t="s">
        <v>57</v>
      </c>
      <c r="H56" s="277" t="s">
        <v>64</v>
      </c>
      <c r="I56" s="265" t="s">
        <v>56</v>
      </c>
      <c r="J56" s="266"/>
      <c r="K56" s="269"/>
      <c r="M56" s="275"/>
    </row>
    <row r="57" spans="1:13" ht="15">
      <c r="A57" s="300" t="s">
        <v>64</v>
      </c>
      <c r="B57" s="259"/>
      <c r="C57" s="259"/>
      <c r="D57" s="240"/>
      <c r="E57" s="241"/>
      <c r="F57" s="259"/>
      <c r="G57" s="272"/>
      <c r="H57" s="241"/>
      <c r="I57" s="241"/>
      <c r="J57" s="331"/>
      <c r="K57" s="261"/>
      <c r="M57" s="275"/>
    </row>
    <row r="58" spans="1:13" ht="15">
      <c r="A58" s="300"/>
      <c r="B58" s="259"/>
      <c r="C58" s="259"/>
      <c r="D58" s="240"/>
      <c r="E58" s="241"/>
      <c r="F58" s="259"/>
      <c r="G58" s="272"/>
      <c r="H58" s="241"/>
      <c r="I58" s="241"/>
      <c r="J58" s="331"/>
      <c r="K58" s="261"/>
      <c r="M58" s="275"/>
    </row>
    <row r="59" spans="1:13" ht="15">
      <c r="A59" s="256"/>
      <c r="B59" s="259"/>
      <c r="C59" s="284" t="s">
        <v>10</v>
      </c>
      <c r="D59" s="285"/>
      <c r="E59" s="285"/>
      <c r="F59" s="286">
        <f>SUM(F40:F57)</f>
        <v>0</v>
      </c>
      <c r="G59" s="287">
        <f>SUM(G40:G58)</f>
        <v>313660000</v>
      </c>
      <c r="H59" s="241"/>
      <c r="I59" s="332"/>
      <c r="J59" s="331"/>
      <c r="K59" s="261"/>
      <c r="M59" s="275"/>
    </row>
    <row r="60" spans="1:13" s="401" customFormat="1" ht="15">
      <c r="A60" s="313" t="s">
        <v>18</v>
      </c>
      <c r="B60" s="314"/>
      <c r="C60" s="315"/>
      <c r="D60" s="315"/>
      <c r="E60" s="315"/>
      <c r="F60" s="314"/>
      <c r="G60" s="316"/>
      <c r="H60" s="317"/>
      <c r="I60" s="317"/>
      <c r="J60" s="315"/>
      <c r="K60" s="318" t="s">
        <v>18</v>
      </c>
      <c r="L60" s="274"/>
      <c r="M60" s="275"/>
    </row>
    <row r="61" spans="1:13" s="401" customFormat="1" ht="15">
      <c r="A61" s="319"/>
      <c r="B61" s="252"/>
      <c r="C61" s="320"/>
      <c r="D61" s="320"/>
      <c r="E61" s="321" t="str">
        <f>E37</f>
        <v>WILLIAMS BRAZIL SUGAR LINE UP EDITION 26.12.2018</v>
      </c>
      <c r="F61" s="252"/>
      <c r="G61" s="322"/>
      <c r="H61" s="323"/>
      <c r="I61" s="323"/>
      <c r="J61" s="320"/>
      <c r="K61" s="324"/>
      <c r="L61" s="298"/>
      <c r="M61" s="275"/>
    </row>
    <row r="62" spans="1:13" ht="15">
      <c r="A62" s="325"/>
      <c r="B62" s="257" t="s">
        <v>41</v>
      </c>
      <c r="C62" s="258"/>
      <c r="D62" s="296"/>
      <c r="E62" s="296"/>
      <c r="F62" s="297"/>
      <c r="G62" s="326"/>
      <c r="H62" s="327"/>
      <c r="I62" s="327"/>
      <c r="J62" s="327"/>
      <c r="K62" s="386"/>
      <c r="M62" s="275"/>
    </row>
    <row r="63" spans="1:13" ht="15" customHeight="1">
      <c r="A63" s="263"/>
      <c r="B63" s="264"/>
      <c r="C63" s="265" t="s">
        <v>20</v>
      </c>
      <c r="D63" s="266"/>
      <c r="E63" s="266"/>
      <c r="F63" s="266"/>
      <c r="G63" s="173" t="s">
        <v>57</v>
      </c>
      <c r="H63" s="268">
        <f>MEDIAN(L64)</f>
        <v>0</v>
      </c>
      <c r="I63" s="265" t="s">
        <v>56</v>
      </c>
      <c r="J63" s="266"/>
      <c r="K63" s="269"/>
      <c r="M63" s="275"/>
    </row>
    <row r="64" spans="1:13" s="279" customFormat="1" ht="15.75" customHeight="1">
      <c r="A64" s="164" t="s">
        <v>146</v>
      </c>
      <c r="B64" s="281"/>
      <c r="C64" s="270">
        <v>43461</v>
      </c>
      <c r="D64" s="156">
        <v>43461</v>
      </c>
      <c r="E64" s="156">
        <v>43467</v>
      </c>
      <c r="F64" s="433"/>
      <c r="G64" s="272">
        <v>46500000</v>
      </c>
      <c r="H64" s="57" t="s">
        <v>9</v>
      </c>
      <c r="I64" s="57" t="s">
        <v>84</v>
      </c>
      <c r="J64" s="57" t="s">
        <v>74</v>
      </c>
      <c r="K64" s="434"/>
      <c r="L64" s="298">
        <f>DAYS360(C64,D64)</f>
        <v>0</v>
      </c>
      <c r="M64" s="328"/>
    </row>
    <row r="65" spans="1:13" ht="15" customHeight="1">
      <c r="A65" s="263"/>
      <c r="B65" s="276"/>
      <c r="C65" s="265" t="s">
        <v>47</v>
      </c>
      <c r="D65" s="266"/>
      <c r="E65" s="266"/>
      <c r="F65" s="266"/>
      <c r="G65" s="267" t="s">
        <v>57</v>
      </c>
      <c r="H65" s="174" t="s">
        <v>64</v>
      </c>
      <c r="I65" s="265" t="s">
        <v>56</v>
      </c>
      <c r="J65" s="266"/>
      <c r="K65" s="269"/>
      <c r="M65" s="275"/>
    </row>
    <row r="66" spans="1:13" ht="15" customHeight="1">
      <c r="A66" s="300" t="s">
        <v>64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99"/>
      <c r="M66" s="275"/>
    </row>
    <row r="67" spans="1:13" ht="15">
      <c r="A67" s="263"/>
      <c r="B67" s="276"/>
      <c r="C67" s="265" t="s">
        <v>21</v>
      </c>
      <c r="D67" s="266"/>
      <c r="E67" s="266"/>
      <c r="F67" s="266"/>
      <c r="G67" s="267" t="s">
        <v>57</v>
      </c>
      <c r="H67" s="268">
        <f>MEDIAN(L68:L69)</f>
        <v>1</v>
      </c>
      <c r="I67" s="171" t="s">
        <v>56</v>
      </c>
      <c r="J67" s="266"/>
      <c r="K67" s="269"/>
      <c r="M67" s="275"/>
    </row>
    <row r="68" spans="1:13" s="279" customFormat="1" ht="15.75" customHeight="1">
      <c r="A68" s="164" t="s">
        <v>116</v>
      </c>
      <c r="B68" s="281"/>
      <c r="C68" s="270">
        <v>43452</v>
      </c>
      <c r="D68" s="156">
        <v>43453</v>
      </c>
      <c r="E68" s="156">
        <v>43456</v>
      </c>
      <c r="F68" s="433"/>
      <c r="G68" s="272">
        <v>40280000</v>
      </c>
      <c r="H68" s="57" t="s">
        <v>9</v>
      </c>
      <c r="I68" s="57" t="s">
        <v>88</v>
      </c>
      <c r="J68" s="57" t="s">
        <v>66</v>
      </c>
      <c r="K68" s="434"/>
      <c r="L68" s="298">
        <f>DAYS360(C68,D68)</f>
        <v>1</v>
      </c>
      <c r="M68" s="328"/>
    </row>
    <row r="69" spans="1:13" s="279" customFormat="1" ht="15.75" customHeight="1">
      <c r="A69" s="164" t="s">
        <v>127</v>
      </c>
      <c r="B69" s="281"/>
      <c r="C69" s="270">
        <v>43460</v>
      </c>
      <c r="D69" s="156">
        <v>43461</v>
      </c>
      <c r="E69" s="156">
        <v>43462</v>
      </c>
      <c r="F69" s="433"/>
      <c r="G69" s="272">
        <v>20000000</v>
      </c>
      <c r="H69" s="57" t="s">
        <v>9</v>
      </c>
      <c r="I69" s="57" t="s">
        <v>88</v>
      </c>
      <c r="J69" s="57" t="s">
        <v>66</v>
      </c>
      <c r="K69" s="434"/>
      <c r="L69" s="298">
        <f>DAYS360(C69,D69)</f>
        <v>1</v>
      </c>
      <c r="M69" s="328"/>
    </row>
    <row r="70" spans="1:13" ht="13.5" customHeight="1">
      <c r="A70" s="263"/>
      <c r="B70" s="276"/>
      <c r="C70" s="265" t="s">
        <v>42</v>
      </c>
      <c r="D70" s="266"/>
      <c r="E70" s="266"/>
      <c r="F70" s="266"/>
      <c r="G70" s="173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ht="15">
      <c r="A72" s="263"/>
      <c r="B72" s="276"/>
      <c r="C72" s="265" t="s">
        <v>49</v>
      </c>
      <c r="D72" s="266"/>
      <c r="E72" s="266"/>
      <c r="F72" s="266"/>
      <c r="G72" s="267" t="s">
        <v>57</v>
      </c>
      <c r="H72" s="277" t="s">
        <v>64</v>
      </c>
      <c r="I72" s="265" t="s">
        <v>56</v>
      </c>
      <c r="J72" s="266"/>
      <c r="K72" s="269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>
      <c r="A74" s="263"/>
      <c r="B74" s="276"/>
      <c r="C74" s="265" t="s">
        <v>35</v>
      </c>
      <c r="D74" s="266"/>
      <c r="E74" s="266"/>
      <c r="F74" s="266"/>
      <c r="G74" s="267" t="s">
        <v>57</v>
      </c>
      <c r="H74" s="277" t="s">
        <v>64</v>
      </c>
      <c r="I74" s="265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s="401" customFormat="1" ht="15">
      <c r="A76" s="263"/>
      <c r="B76" s="276"/>
      <c r="C76" s="171" t="s">
        <v>78</v>
      </c>
      <c r="D76" s="266"/>
      <c r="E76" s="266"/>
      <c r="F76" s="266"/>
      <c r="G76" s="267" t="s">
        <v>57</v>
      </c>
      <c r="H76" s="174" t="s">
        <v>64</v>
      </c>
      <c r="I76" s="265" t="s">
        <v>56</v>
      </c>
      <c r="J76" s="266"/>
      <c r="K76" s="269"/>
      <c r="L76" s="298"/>
      <c r="M76" s="275"/>
    </row>
    <row r="77" spans="1:13" s="401" customFormat="1" ht="15" customHeight="1">
      <c r="A77" s="300" t="s">
        <v>64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99"/>
      <c r="L77" s="298"/>
      <c r="M77" s="275"/>
    </row>
    <row r="78" spans="1:13" ht="15" customHeight="1">
      <c r="A78" s="263"/>
      <c r="B78" s="276"/>
      <c r="C78" s="265" t="s">
        <v>23</v>
      </c>
      <c r="D78" s="266"/>
      <c r="E78" s="266"/>
      <c r="F78" s="266"/>
      <c r="G78" s="267" t="s">
        <v>57</v>
      </c>
      <c r="H78" s="174" t="s">
        <v>64</v>
      </c>
      <c r="I78" s="171" t="s">
        <v>56</v>
      </c>
      <c r="J78" s="266"/>
      <c r="K78" s="269"/>
      <c r="M78" s="275"/>
    </row>
    <row r="79" spans="1:13" s="401" customFormat="1" ht="15" customHeight="1">
      <c r="A79" s="300" t="s">
        <v>64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99"/>
      <c r="L79" s="298"/>
      <c r="M79" s="275"/>
    </row>
    <row r="80" spans="1:13" ht="15">
      <c r="A80" s="256"/>
      <c r="B80" s="333"/>
      <c r="C80" s="334"/>
      <c r="D80" s="335"/>
      <c r="E80" s="334"/>
      <c r="F80" s="294"/>
      <c r="G80" s="336"/>
      <c r="H80" s="327"/>
      <c r="I80" s="327"/>
      <c r="J80" s="293"/>
      <c r="K80" s="386"/>
      <c r="M80" s="275"/>
    </row>
    <row r="81" spans="1:13" ht="15">
      <c r="A81" s="283"/>
      <c r="B81" s="385"/>
      <c r="C81" s="387" t="s">
        <v>10</v>
      </c>
      <c r="D81" s="388"/>
      <c r="E81" s="388"/>
      <c r="F81" s="286">
        <f>SUM(F63:F80)</f>
        <v>0</v>
      </c>
      <c r="G81" s="287">
        <f>SUM(G64:G80)</f>
        <v>106780000</v>
      </c>
      <c r="H81" s="385"/>
      <c r="I81" s="385"/>
      <c r="J81" s="385"/>
      <c r="K81" s="386"/>
      <c r="M81" s="275"/>
    </row>
    <row r="82" spans="1:13" ht="15">
      <c r="A82" s="283"/>
      <c r="B82" s="385"/>
      <c r="C82" s="235"/>
      <c r="D82" s="235"/>
      <c r="E82" s="235"/>
      <c r="F82" s="235"/>
      <c r="G82" s="235"/>
      <c r="H82" s="385"/>
      <c r="I82" s="385"/>
      <c r="J82" s="385"/>
      <c r="K82" s="337"/>
      <c r="M82" s="275"/>
    </row>
    <row r="83" spans="1:13" ht="15" customHeight="1">
      <c r="A83" s="325"/>
      <c r="B83" s="338"/>
      <c r="C83" s="333"/>
      <c r="D83" s="333"/>
      <c r="E83" s="333"/>
      <c r="F83" s="336"/>
      <c r="G83" s="336"/>
      <c r="H83" s="339"/>
      <c r="I83" s="339"/>
      <c r="J83" s="340"/>
      <c r="K83" s="386"/>
      <c r="M83" s="275"/>
    </row>
    <row r="84" spans="1:13" ht="15">
      <c r="A84" s="283"/>
      <c r="B84" s="385"/>
      <c r="C84" s="235"/>
      <c r="D84" s="235"/>
      <c r="E84" s="235"/>
      <c r="F84" s="235"/>
      <c r="G84" s="235"/>
      <c r="H84" s="385"/>
      <c r="I84" s="385"/>
      <c r="J84" s="385"/>
      <c r="K84" s="386"/>
      <c r="M84" s="275"/>
    </row>
    <row r="85" spans="1:13" ht="15">
      <c r="A85" s="283"/>
      <c r="B85" s="443" t="s">
        <v>71</v>
      </c>
      <c r="C85" s="444"/>
      <c r="D85" s="444"/>
      <c r="E85" s="388"/>
      <c r="F85" s="286">
        <f>+F14+F59+F81+F35+F20+F29</f>
        <v>0</v>
      </c>
      <c r="G85" s="287">
        <f>+G14+G59+G81+G20+G29</f>
        <v>489118000</v>
      </c>
      <c r="H85" s="385"/>
      <c r="I85" s="385"/>
      <c r="J85" s="385"/>
      <c r="K85" s="386"/>
      <c r="M85" s="275"/>
    </row>
    <row r="86" spans="1:13" ht="15" customHeight="1">
      <c r="A86" s="341"/>
      <c r="B86" s="338"/>
      <c r="C86" s="295"/>
      <c r="D86" s="296"/>
      <c r="E86" s="296"/>
      <c r="F86" s="297"/>
      <c r="G86" s="297"/>
      <c r="H86" s="339"/>
      <c r="I86" s="339"/>
      <c r="J86" s="340"/>
      <c r="K86" s="337"/>
      <c r="M86" s="275"/>
    </row>
    <row r="87" spans="1:13" ht="15">
      <c r="A87" s="342" t="s">
        <v>62</v>
      </c>
      <c r="B87" s="343"/>
      <c r="C87" s="344"/>
      <c r="D87" s="344"/>
      <c r="E87" s="344"/>
      <c r="F87" s="343"/>
      <c r="G87" s="345"/>
      <c r="H87" s="346"/>
      <c r="I87" s="346"/>
      <c r="J87" s="344"/>
      <c r="K87" s="318" t="s">
        <v>62</v>
      </c>
      <c r="M87" s="275"/>
    </row>
    <row r="88" spans="1:13" ht="15">
      <c r="A88" s="347"/>
      <c r="B88" s="252"/>
      <c r="C88" s="348"/>
      <c r="D88" s="348"/>
      <c r="E88" s="348"/>
      <c r="F88" s="252"/>
      <c r="G88" s="322"/>
      <c r="H88" s="323"/>
      <c r="I88" s="323"/>
      <c r="J88" s="348"/>
      <c r="K88" s="349"/>
      <c r="M88" s="275"/>
    </row>
    <row r="89" spans="1:13" ht="39" customHeight="1">
      <c r="A89" s="325"/>
      <c r="B89" s="350"/>
      <c r="C89" s="351"/>
      <c r="D89" s="351"/>
      <c r="E89" s="351"/>
      <c r="F89" s="259"/>
      <c r="G89" s="352" t="str">
        <f>+C1</f>
        <v>Williams Brazil</v>
      </c>
      <c r="H89" s="353"/>
      <c r="I89" s="353"/>
      <c r="J89" s="353"/>
      <c r="K89" s="337"/>
      <c r="M89" s="275"/>
    </row>
    <row r="90" spans="1:13" ht="23.25" customHeight="1">
      <c r="A90" s="341"/>
      <c r="B90" s="354"/>
      <c r="C90" s="238"/>
      <c r="D90" s="238"/>
      <c r="E90" s="238"/>
      <c r="F90" s="259"/>
      <c r="G90" s="355" t="str">
        <f>+C2</f>
        <v>SUGAR LINE UP edition 26.12.2018</v>
      </c>
      <c r="H90" s="238"/>
      <c r="I90" s="238"/>
      <c r="J90" s="238"/>
      <c r="K90" s="356"/>
      <c r="M90" s="275"/>
    </row>
    <row r="91" spans="1:13" ht="15" customHeight="1">
      <c r="A91" s="341"/>
      <c r="B91" s="238"/>
      <c r="C91" s="238"/>
      <c r="D91" s="238"/>
      <c r="E91" s="238"/>
      <c r="F91" s="238"/>
      <c r="G91" s="238"/>
      <c r="H91" s="238"/>
      <c r="I91" s="238"/>
      <c r="J91" s="238"/>
      <c r="K91" s="356"/>
      <c r="M91" s="275"/>
    </row>
    <row r="92" spans="1:13" ht="15" customHeight="1">
      <c r="A92" s="341"/>
      <c r="B92" s="238"/>
      <c r="C92" s="238"/>
      <c r="D92" s="238"/>
      <c r="E92" s="238"/>
      <c r="F92" s="238"/>
      <c r="G92" s="238"/>
      <c r="H92" s="238"/>
      <c r="I92" s="238"/>
      <c r="J92" s="238"/>
      <c r="K92" s="356"/>
      <c r="M92" s="275"/>
    </row>
    <row r="93" spans="1:13" ht="15" customHeight="1">
      <c r="A93" s="357" t="s">
        <v>69</v>
      </c>
      <c r="B93" s="358"/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45</v>
      </c>
      <c r="B94" s="294">
        <f>SUM(F14:G14)</f>
        <v>0</v>
      </c>
      <c r="C94" s="351"/>
      <c r="D94" s="351"/>
      <c r="E94" s="351"/>
      <c r="F94" s="351"/>
      <c r="G94" s="351"/>
      <c r="H94" s="353"/>
      <c r="I94" s="353"/>
      <c r="J94" s="334"/>
      <c r="K94" s="337"/>
      <c r="M94" s="275"/>
    </row>
    <row r="95" spans="1:13" ht="15" customHeight="1">
      <c r="A95" s="359" t="s">
        <v>55</v>
      </c>
      <c r="B95" s="294">
        <f>F20</f>
        <v>0</v>
      </c>
      <c r="C95" s="351"/>
      <c r="D95" s="351"/>
      <c r="E95" s="351"/>
      <c r="F95" s="351"/>
      <c r="G95" s="351"/>
      <c r="H95" s="353"/>
      <c r="I95" s="353"/>
      <c r="J95" s="334"/>
      <c r="K95" s="337"/>
      <c r="M95" s="275"/>
    </row>
    <row r="96" spans="1:13" ht="15" customHeight="1">
      <c r="A96" s="359" t="s">
        <v>46</v>
      </c>
      <c r="B96" s="294">
        <f>SUM(F29:G29)</f>
        <v>68678000</v>
      </c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12</v>
      </c>
      <c r="B97" s="294">
        <f>SUM(F59:G59)</f>
        <v>313660000</v>
      </c>
      <c r="C97" s="351"/>
      <c r="D97" s="351"/>
      <c r="E97" s="351"/>
      <c r="F97" s="351"/>
      <c r="G97" s="351"/>
      <c r="H97" s="353"/>
      <c r="I97" s="353"/>
      <c r="J97" s="351"/>
      <c r="K97" s="356"/>
      <c r="M97" s="275"/>
    </row>
    <row r="98" spans="1:13" ht="15" customHeight="1">
      <c r="A98" s="359" t="s">
        <v>41</v>
      </c>
      <c r="B98" s="294">
        <f>SUM(F81:G81)</f>
        <v>106780000</v>
      </c>
      <c r="C98" s="351"/>
      <c r="D98" s="351"/>
      <c r="E98" s="351"/>
      <c r="F98" s="351"/>
      <c r="G98" s="351"/>
      <c r="H98" s="353"/>
      <c r="I98" s="353"/>
      <c r="J98" s="351"/>
      <c r="K98" s="356"/>
      <c r="M98" s="275"/>
    </row>
    <row r="99" spans="1:13" ht="15" customHeight="1">
      <c r="A99" s="360" t="s">
        <v>26</v>
      </c>
      <c r="B99" s="361">
        <f>SUM(B94:B98)</f>
        <v>489118000</v>
      </c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02"/>
      <c r="B100" s="259"/>
      <c r="C100" s="351"/>
      <c r="D100" s="351"/>
      <c r="E100" s="351"/>
      <c r="F100" s="351"/>
      <c r="G100" s="351"/>
      <c r="H100" s="353"/>
      <c r="I100" s="353"/>
      <c r="J100" s="351"/>
      <c r="K100" s="244"/>
      <c r="M100" s="275"/>
    </row>
    <row r="101" spans="1:13" ht="15" customHeight="1">
      <c r="A101" s="302"/>
      <c r="B101" s="259"/>
      <c r="C101" s="351"/>
      <c r="D101" s="351"/>
      <c r="E101" s="351"/>
      <c r="F101" s="351"/>
      <c r="G101" s="351"/>
      <c r="H101" s="353"/>
      <c r="I101" s="353"/>
      <c r="J101" s="351"/>
      <c r="K101" s="244"/>
      <c r="M101" s="275"/>
    </row>
    <row r="102" spans="1:13" ht="15" customHeight="1">
      <c r="A102" s="362"/>
      <c r="B102" s="363"/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L103" s="461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5"/>
      <c r="L104" s="461"/>
      <c r="M104" s="275"/>
    </row>
    <row r="105" spans="1:13" ht="15" customHeight="1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5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67"/>
      <c r="B109" s="368"/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7" t="s">
        <v>70</v>
      </c>
      <c r="B110" s="358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59" t="s">
        <v>53</v>
      </c>
      <c r="B111" s="294">
        <f>SUMIF($H$7:$H$83,"A45",$F$7:$F$83)</f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59" t="s">
        <v>52</v>
      </c>
      <c r="B112" s="294">
        <f>SUMIF($H$7:$H$87,"B150",$F$7:$F$87)</f>
        <v>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9" t="s">
        <v>9</v>
      </c>
      <c r="B113" s="294">
        <f>SUMIF(H7:H86,"VHP",G7:G86)</f>
        <v>489118000</v>
      </c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197" t="s">
        <v>75</v>
      </c>
      <c r="B114" s="294">
        <v>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60" t="s">
        <v>26</v>
      </c>
      <c r="B115" s="361">
        <f>SUM(B111:B114)</f>
        <v>489118000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67"/>
      <c r="B116" s="368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351"/>
      <c r="D117" s="351"/>
      <c r="E117" s="351"/>
      <c r="F117" s="351"/>
      <c r="G117" s="351"/>
      <c r="H117" s="353"/>
      <c r="I117" s="353"/>
      <c r="J117" s="353"/>
      <c r="K117" s="366"/>
      <c r="M117" s="275"/>
    </row>
    <row r="118" spans="1:13" ht="15">
      <c r="A118" s="302"/>
      <c r="B118" s="259"/>
      <c r="C118" s="351"/>
      <c r="D118" s="351"/>
      <c r="E118" s="351"/>
      <c r="F118" s="351"/>
      <c r="G118" s="351"/>
      <c r="H118" s="353"/>
      <c r="I118" s="353"/>
      <c r="J118" s="353"/>
      <c r="K118" s="366"/>
      <c r="M118" s="275"/>
    </row>
    <row r="119" spans="1:13" ht="15">
      <c r="A119" s="370"/>
      <c r="B119" s="371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238"/>
      <c r="D120" s="238"/>
      <c r="E120" s="238"/>
      <c r="F120" s="238"/>
      <c r="G120" s="238"/>
      <c r="H120" s="243"/>
      <c r="I120" s="238"/>
      <c r="J120" s="238"/>
      <c r="K120" s="244"/>
      <c r="M120" s="275"/>
    </row>
    <row r="121" spans="1:13" ht="15">
      <c r="A121" s="372"/>
      <c r="B121" s="373"/>
      <c r="C121" s="373"/>
      <c r="D121" s="373"/>
      <c r="E121" s="373"/>
      <c r="F121" s="373"/>
      <c r="G121" s="373"/>
      <c r="H121" s="243"/>
      <c r="I121" s="238"/>
      <c r="J121" s="238"/>
      <c r="K121" s="244"/>
      <c r="M121" s="275"/>
    </row>
    <row r="122" spans="1:13" ht="15">
      <c r="A122" s="302"/>
      <c r="B122" s="371"/>
      <c r="C122" s="259"/>
      <c r="D122" s="259"/>
      <c r="E122" s="259"/>
      <c r="F122" s="259"/>
      <c r="G122" s="259"/>
      <c r="H122" s="259"/>
      <c r="I122" s="259"/>
      <c r="J122" s="259"/>
      <c r="K122" s="261"/>
      <c r="M122" s="275"/>
    </row>
    <row r="123" spans="1:13" ht="15">
      <c r="A123" s="302"/>
      <c r="B123" s="259"/>
      <c r="C123" s="259"/>
      <c r="D123" s="259"/>
      <c r="E123" s="259"/>
      <c r="F123" s="259"/>
      <c r="G123" s="259"/>
      <c r="H123" s="259"/>
      <c r="I123" s="259"/>
      <c r="J123" s="259"/>
      <c r="K123" s="261"/>
      <c r="M123" s="275"/>
    </row>
    <row r="124" spans="1:11" ht="15">
      <c r="A124" s="302"/>
      <c r="B124" s="259"/>
      <c r="C124" s="259"/>
      <c r="D124" s="259"/>
      <c r="E124" s="259"/>
      <c r="F124" s="259"/>
      <c r="G124" s="259"/>
      <c r="H124" s="259"/>
      <c r="I124" s="259"/>
      <c r="J124" s="259"/>
      <c r="K124" s="261"/>
    </row>
    <row r="125" spans="1:11" ht="15">
      <c r="A125" s="374" t="s">
        <v>63</v>
      </c>
      <c r="B125" s="375"/>
      <c r="C125" s="376"/>
      <c r="D125" s="376"/>
      <c r="E125" s="376"/>
      <c r="F125" s="376"/>
      <c r="G125" s="376"/>
      <c r="H125" s="377"/>
      <c r="I125" s="376"/>
      <c r="J125" s="376"/>
      <c r="K125" s="318" t="s">
        <v>63</v>
      </c>
    </row>
    <row r="127" ht="15">
      <c r="A127" s="378"/>
    </row>
    <row r="128" spans="1:2" ht="15.75">
      <c r="A128" s="379"/>
      <c r="B128" s="380"/>
    </row>
    <row r="129" ht="15.75">
      <c r="A129" s="381"/>
    </row>
    <row r="130" ht="15">
      <c r="A130" s="382"/>
    </row>
    <row r="131" ht="15.75">
      <c r="A131" s="383"/>
    </row>
    <row r="132" ht="15">
      <c r="A132" s="382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26.12.2018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32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130</v>
      </c>
      <c r="B22" s="281"/>
      <c r="C22" s="270">
        <v>43457</v>
      </c>
      <c r="D22" s="156">
        <v>43459</v>
      </c>
      <c r="E22" s="156">
        <v>43462</v>
      </c>
      <c r="F22" s="431"/>
      <c r="G22" s="272">
        <v>35000000</v>
      </c>
      <c r="H22" s="57" t="s">
        <v>9</v>
      </c>
      <c r="I22" s="57" t="s">
        <v>87</v>
      </c>
      <c r="J22" s="57" t="s">
        <v>15</v>
      </c>
      <c r="K22" s="432"/>
      <c r="L22" s="298"/>
      <c r="M22" s="328"/>
    </row>
    <row r="23" spans="1:13" s="279" customFormat="1" ht="15.75" customHeight="1">
      <c r="A23" s="164" t="s">
        <v>128</v>
      </c>
      <c r="B23" s="281"/>
      <c r="C23" s="270">
        <v>43459</v>
      </c>
      <c r="D23" s="156">
        <v>43462</v>
      </c>
      <c r="E23" s="156">
        <v>43465</v>
      </c>
      <c r="F23" s="431"/>
      <c r="G23" s="272">
        <v>29807000</v>
      </c>
      <c r="H23" s="57" t="s">
        <v>9</v>
      </c>
      <c r="I23" s="57" t="s">
        <v>131</v>
      </c>
      <c r="J23" s="57" t="s">
        <v>129</v>
      </c>
      <c r="K23" s="432"/>
      <c r="L23" s="298"/>
      <c r="M23" s="328"/>
    </row>
    <row r="24" spans="1:13" s="279" customFormat="1" ht="15.75" customHeight="1">
      <c r="A24" s="164" t="s">
        <v>140</v>
      </c>
      <c r="B24" s="281"/>
      <c r="C24" s="270">
        <v>43468</v>
      </c>
      <c r="D24" s="156">
        <v>43468</v>
      </c>
      <c r="E24" s="156">
        <v>43469</v>
      </c>
      <c r="F24" s="431"/>
      <c r="G24" s="272">
        <v>3871000</v>
      </c>
      <c r="H24" s="57" t="s">
        <v>9</v>
      </c>
      <c r="I24" s="57" t="s">
        <v>131</v>
      </c>
      <c r="J24" s="57" t="s">
        <v>141</v>
      </c>
      <c r="K24" s="432"/>
      <c r="L24" s="298"/>
      <c r="M24" s="328"/>
    </row>
    <row r="25" spans="1:13" s="236" customFormat="1" ht="14.25" customHeight="1">
      <c r="A25" s="263"/>
      <c r="B25" s="276"/>
      <c r="C25" s="265" t="s">
        <v>50</v>
      </c>
      <c r="D25" s="266"/>
      <c r="E25" s="403"/>
      <c r="F25" s="266"/>
      <c r="G25" s="267" t="s">
        <v>57</v>
      </c>
      <c r="H25" s="277"/>
      <c r="I25" s="265"/>
      <c r="J25" s="266"/>
      <c r="K25" s="269"/>
      <c r="L25" s="298"/>
      <c r="M25" s="262"/>
    </row>
    <row r="26" spans="1:13" s="236" customFormat="1" ht="15">
      <c r="A26" s="278" t="s">
        <v>64</v>
      </c>
      <c r="B26" s="235"/>
      <c r="C26" s="235"/>
      <c r="D26" s="235"/>
      <c r="E26" s="405"/>
      <c r="F26" s="235"/>
      <c r="G26" s="235"/>
      <c r="H26" s="235"/>
      <c r="I26" s="235"/>
      <c r="J26" s="235"/>
      <c r="K26" s="299"/>
      <c r="L26" s="298"/>
      <c r="M26" s="262"/>
    </row>
    <row r="27" spans="1:13" s="236" customFormat="1" ht="15">
      <c r="A27" s="283"/>
      <c r="B27" s="385"/>
      <c r="C27" s="387" t="s">
        <v>10</v>
      </c>
      <c r="D27" s="388"/>
      <c r="E27" s="411"/>
      <c r="F27" s="286">
        <f>SUM(F21:F25)</f>
        <v>0</v>
      </c>
      <c r="G27" s="287">
        <f>SUM(G22:G26)</f>
        <v>68678000</v>
      </c>
      <c r="H27" s="385"/>
      <c r="I27" s="385"/>
      <c r="J27" s="385"/>
      <c r="K27" s="386"/>
      <c r="L27" s="255"/>
      <c r="M27" s="262"/>
    </row>
    <row r="28" spans="1:13" s="236" customFormat="1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255"/>
      <c r="M28" s="262"/>
    </row>
    <row r="29" spans="1:13" s="236" customFormat="1" ht="15">
      <c r="A29" s="302"/>
      <c r="B29" s="257" t="s">
        <v>48</v>
      </c>
      <c r="C29" s="258"/>
      <c r="D29" s="385"/>
      <c r="E29" s="405"/>
      <c r="F29" s="303"/>
      <c r="G29" s="303"/>
      <c r="H29" s="260"/>
      <c r="I29" s="260"/>
      <c r="J29" s="260"/>
      <c r="K29" s="304"/>
      <c r="L29" s="255"/>
      <c r="M29" s="262"/>
    </row>
    <row r="30" spans="1:13" s="236" customFormat="1" ht="15">
      <c r="A30" s="263"/>
      <c r="B30" s="264"/>
      <c r="C30" s="265" t="s">
        <v>50</v>
      </c>
      <c r="D30" s="266"/>
      <c r="E30" s="403"/>
      <c r="F30" s="266"/>
      <c r="G30" s="267" t="s">
        <v>57</v>
      </c>
      <c r="H30" s="267"/>
      <c r="I30" s="265"/>
      <c r="J30" s="266"/>
      <c r="K30" s="269"/>
      <c r="L30" s="274"/>
      <c r="M30" s="275"/>
    </row>
    <row r="31" spans="1:13" s="236" customFormat="1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L32" s="274"/>
      <c r="M32" s="275"/>
    </row>
    <row r="33" spans="1:13" s="236" customFormat="1" ht="15">
      <c r="A33" s="312"/>
      <c r="B33" s="288"/>
      <c r="C33" s="387" t="s">
        <v>10</v>
      </c>
      <c r="D33" s="388"/>
      <c r="E33" s="411"/>
      <c r="F33" s="286">
        <f>SUM(F31)</f>
        <v>0</v>
      </c>
      <c r="G33" s="287">
        <v>0</v>
      </c>
      <c r="H33" s="288"/>
      <c r="I33" s="288"/>
      <c r="J33" s="288"/>
      <c r="K33" s="386"/>
      <c r="L33" s="274"/>
      <c r="M33" s="275"/>
    </row>
    <row r="34" spans="1:13" s="236" customFormat="1" ht="15">
      <c r="A34" s="313" t="s">
        <v>16</v>
      </c>
      <c r="B34" s="314"/>
      <c r="C34" s="315"/>
      <c r="D34" s="315"/>
      <c r="E34" s="317"/>
      <c r="F34" s="314"/>
      <c r="G34" s="316"/>
      <c r="H34" s="317"/>
      <c r="I34" s="317"/>
      <c r="J34" s="315"/>
      <c r="K34" s="318" t="s">
        <v>16</v>
      </c>
      <c r="L34" s="274"/>
      <c r="M34" s="275"/>
    </row>
    <row r="35" spans="1:13" s="236" customFormat="1" ht="15">
      <c r="A35" s="319"/>
      <c r="B35" s="252"/>
      <c r="C35" s="320"/>
      <c r="D35" s="320"/>
      <c r="E35" s="407" t="s">
        <v>139</v>
      </c>
      <c r="F35" s="252"/>
      <c r="G35" s="322"/>
      <c r="H35" s="323"/>
      <c r="I35" s="323"/>
      <c r="J35" s="320"/>
      <c r="K35" s="324"/>
      <c r="L35" s="27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386"/>
      <c r="L36" s="274"/>
      <c r="M36" s="328"/>
    </row>
    <row r="37" spans="1:13" s="279" customFormat="1" ht="15">
      <c r="A37" s="263"/>
      <c r="B37" s="264"/>
      <c r="C37" s="265" t="s">
        <v>13</v>
      </c>
      <c r="D37" s="266"/>
      <c r="E37" s="403"/>
      <c r="F37" s="266"/>
      <c r="G37" s="267" t="s">
        <v>57</v>
      </c>
      <c r="H37" s="268"/>
      <c r="I37" s="265"/>
      <c r="J37" s="266"/>
      <c r="K37" s="269"/>
      <c r="L37" s="329"/>
      <c r="M37" s="328"/>
    </row>
    <row r="38" spans="1:13" s="279" customFormat="1" ht="15.75" customHeight="1">
      <c r="A38" s="164" t="s">
        <v>132</v>
      </c>
      <c r="B38" s="281"/>
      <c r="C38" s="270">
        <v>43462</v>
      </c>
      <c r="D38" s="156">
        <v>43462</v>
      </c>
      <c r="E38" s="156">
        <v>43463</v>
      </c>
      <c r="F38" s="433"/>
      <c r="G38" s="272">
        <v>31920000</v>
      </c>
      <c r="H38" s="57" t="s">
        <v>9</v>
      </c>
      <c r="I38" s="57" t="s">
        <v>107</v>
      </c>
      <c r="J38" s="57" t="s">
        <v>66</v>
      </c>
      <c r="K38" s="425"/>
      <c r="L38" s="298"/>
      <c r="M38" s="328"/>
    </row>
    <row r="39" spans="1:13" s="279" customFormat="1" ht="15.75" customHeight="1">
      <c r="A39" s="164" t="s">
        <v>142</v>
      </c>
      <c r="B39" s="281"/>
      <c r="C39" s="270">
        <v>43462</v>
      </c>
      <c r="D39" s="156">
        <v>43463</v>
      </c>
      <c r="E39" s="156">
        <v>43464</v>
      </c>
      <c r="F39" s="433"/>
      <c r="G39" s="272">
        <v>36250000</v>
      </c>
      <c r="H39" s="57" t="s">
        <v>9</v>
      </c>
      <c r="I39" s="57" t="s">
        <v>93</v>
      </c>
      <c r="J39" s="57" t="s">
        <v>108</v>
      </c>
      <c r="K39" s="434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133</v>
      </c>
      <c r="B41" s="281"/>
      <c r="C41" s="270">
        <v>43455</v>
      </c>
      <c r="D41" s="156">
        <v>43457</v>
      </c>
      <c r="E41" s="156">
        <v>43460</v>
      </c>
      <c r="F41" s="433"/>
      <c r="G41" s="272">
        <v>44000000</v>
      </c>
      <c r="H41" s="57" t="s">
        <v>9</v>
      </c>
      <c r="I41" s="57" t="s">
        <v>11</v>
      </c>
      <c r="J41" s="57" t="s">
        <v>67</v>
      </c>
      <c r="K41" s="425"/>
      <c r="L41" s="298"/>
      <c r="M41" s="328"/>
    </row>
    <row r="42" spans="1:13" s="279" customFormat="1" ht="15.75" customHeight="1">
      <c r="A42" s="164" t="s">
        <v>143</v>
      </c>
      <c r="B42" s="281"/>
      <c r="C42" s="270">
        <v>43461</v>
      </c>
      <c r="D42" s="156">
        <v>43461</v>
      </c>
      <c r="E42" s="156">
        <v>43462</v>
      </c>
      <c r="F42" s="433"/>
      <c r="G42" s="272">
        <v>27000000</v>
      </c>
      <c r="H42" s="57" t="s">
        <v>9</v>
      </c>
      <c r="I42" s="57" t="s">
        <v>11</v>
      </c>
      <c r="J42" s="57" t="s">
        <v>84</v>
      </c>
      <c r="K42" s="425"/>
      <c r="L42" s="298"/>
      <c r="M42" s="328"/>
    </row>
    <row r="43" spans="1:13" s="279" customFormat="1" ht="15.75" customHeight="1">
      <c r="A43" s="164" t="s">
        <v>132</v>
      </c>
      <c r="B43" s="281"/>
      <c r="C43" s="270">
        <v>43462</v>
      </c>
      <c r="D43" s="156">
        <v>43463</v>
      </c>
      <c r="E43" s="156">
        <v>43464</v>
      </c>
      <c r="F43" s="433"/>
      <c r="G43" s="272">
        <v>27280000</v>
      </c>
      <c r="H43" s="57" t="s">
        <v>9</v>
      </c>
      <c r="I43" s="57" t="s">
        <v>107</v>
      </c>
      <c r="J43" s="57" t="s">
        <v>66</v>
      </c>
      <c r="K43" s="426"/>
      <c r="L43" s="298"/>
      <c r="M43" s="328"/>
    </row>
    <row r="44" spans="1:13" s="279" customFormat="1" ht="15.75" customHeight="1">
      <c r="A44" s="164" t="s">
        <v>127</v>
      </c>
      <c r="B44" s="281"/>
      <c r="C44" s="270">
        <v>43464</v>
      </c>
      <c r="D44" s="156">
        <v>43464</v>
      </c>
      <c r="E44" s="156">
        <v>43465</v>
      </c>
      <c r="F44" s="433"/>
      <c r="G44" s="272">
        <v>22720000</v>
      </c>
      <c r="H44" s="57" t="s">
        <v>9</v>
      </c>
      <c r="I44" s="57" t="s">
        <v>11</v>
      </c>
      <c r="J44" s="57" t="s">
        <v>66</v>
      </c>
      <c r="K44" s="426"/>
      <c r="L44" s="298"/>
      <c r="M44" s="328"/>
    </row>
    <row r="45" spans="1:13" s="279" customFormat="1" ht="15.75" customHeight="1">
      <c r="A45" s="164" t="s">
        <v>144</v>
      </c>
      <c r="B45" s="281"/>
      <c r="C45" s="270">
        <v>43464</v>
      </c>
      <c r="D45" s="156">
        <v>43465</v>
      </c>
      <c r="E45" s="156">
        <v>43466</v>
      </c>
      <c r="F45" s="433"/>
      <c r="G45" s="272">
        <v>19630000</v>
      </c>
      <c r="H45" s="57" t="s">
        <v>9</v>
      </c>
      <c r="I45" s="57" t="s">
        <v>11</v>
      </c>
      <c r="J45" s="57" t="s">
        <v>84</v>
      </c>
      <c r="K45" s="428"/>
      <c r="L45" s="298"/>
      <c r="M45" s="328"/>
    </row>
    <row r="46" spans="1:13" s="279" customFormat="1" ht="15.75" customHeight="1">
      <c r="A46" s="164" t="s">
        <v>145</v>
      </c>
      <c r="B46" s="281"/>
      <c r="C46" s="270">
        <v>43464</v>
      </c>
      <c r="D46" s="156">
        <v>43466</v>
      </c>
      <c r="E46" s="156">
        <v>43467</v>
      </c>
      <c r="F46" s="433"/>
      <c r="G46" s="272">
        <v>21900000</v>
      </c>
      <c r="H46" s="57" t="s">
        <v>9</v>
      </c>
      <c r="I46" s="57" t="s">
        <v>11</v>
      </c>
      <c r="J46" s="57" t="s">
        <v>84</v>
      </c>
      <c r="K46" s="434"/>
      <c r="L46" s="298"/>
      <c r="M46" s="328"/>
    </row>
    <row r="47" spans="1:13" s="401" customFormat="1" ht="15">
      <c r="A47" s="263"/>
      <c r="B47" s="276"/>
      <c r="C47" s="171" t="s">
        <v>82</v>
      </c>
      <c r="D47" s="266"/>
      <c r="E47" s="403"/>
      <c r="F47" s="266"/>
      <c r="G47" s="267"/>
      <c r="H47" s="268"/>
      <c r="I47" s="265"/>
      <c r="J47" s="266"/>
      <c r="K47" s="269"/>
      <c r="L47" s="274"/>
      <c r="M47" s="275"/>
    </row>
    <row r="48" spans="1:13" s="279" customFormat="1" ht="15">
      <c r="A48" s="164" t="s">
        <v>135</v>
      </c>
      <c r="B48" s="281"/>
      <c r="C48" s="270">
        <v>43458</v>
      </c>
      <c r="D48" s="156">
        <v>43461</v>
      </c>
      <c r="E48" s="156">
        <v>43464</v>
      </c>
      <c r="F48" s="433"/>
      <c r="G48" s="272">
        <v>52960000</v>
      </c>
      <c r="H48" s="57" t="s">
        <v>9</v>
      </c>
      <c r="I48" s="57" t="s">
        <v>11</v>
      </c>
      <c r="J48" s="57" t="s">
        <v>77</v>
      </c>
      <c r="K48" s="425"/>
      <c r="L48" s="298"/>
      <c r="M48" s="328"/>
    </row>
    <row r="49" spans="1:13" s="279" customFormat="1" ht="15">
      <c r="A49" s="164" t="s">
        <v>137</v>
      </c>
      <c r="B49" s="281"/>
      <c r="C49" s="270">
        <v>43463</v>
      </c>
      <c r="D49" s="156">
        <v>43464</v>
      </c>
      <c r="E49" s="156">
        <v>43465</v>
      </c>
      <c r="F49" s="433"/>
      <c r="G49" s="272">
        <v>5000000</v>
      </c>
      <c r="H49" s="57" t="s">
        <v>9</v>
      </c>
      <c r="I49" s="57" t="s">
        <v>11</v>
      </c>
      <c r="J49" s="57" t="s">
        <v>84</v>
      </c>
      <c r="K49" s="426"/>
      <c r="L49" s="298"/>
      <c r="M49" s="328"/>
    </row>
    <row r="50" spans="1:13" s="236" customFormat="1" ht="15">
      <c r="A50" s="263"/>
      <c r="B50" s="276"/>
      <c r="C50" s="265" t="s">
        <v>72</v>
      </c>
      <c r="D50" s="266"/>
      <c r="E50" s="403"/>
      <c r="F50" s="266"/>
      <c r="G50" s="267" t="s">
        <v>57</v>
      </c>
      <c r="H50" s="268"/>
      <c r="I50" s="265"/>
      <c r="J50" s="266"/>
      <c r="K50" s="269"/>
      <c r="L50" s="274"/>
      <c r="M50" s="275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43463</v>
      </c>
      <c r="E51" s="156">
        <v>43464</v>
      </c>
      <c r="F51" s="433"/>
      <c r="G51" s="272">
        <v>25000000</v>
      </c>
      <c r="H51" s="57" t="s">
        <v>9</v>
      </c>
      <c r="I51" s="57" t="s">
        <v>84</v>
      </c>
      <c r="J51" s="57" t="s">
        <v>84</v>
      </c>
      <c r="K51" s="425"/>
      <c r="L51" s="298"/>
      <c r="M51" s="328"/>
    </row>
    <row r="52" spans="1:13" s="236" customFormat="1" ht="15">
      <c r="A52" s="263"/>
      <c r="B52" s="276"/>
      <c r="C52" s="265" t="s">
        <v>19</v>
      </c>
      <c r="D52" s="266"/>
      <c r="E52" s="403"/>
      <c r="F52" s="266"/>
      <c r="G52" s="267" t="s">
        <v>57</v>
      </c>
      <c r="H52" s="277"/>
      <c r="I52" s="265"/>
      <c r="J52" s="266"/>
      <c r="K52" s="269"/>
      <c r="L52" s="274"/>
      <c r="M52" s="275"/>
    </row>
    <row r="53" spans="1:13" s="236" customFormat="1" ht="15">
      <c r="A53" s="300" t="s">
        <v>64</v>
      </c>
      <c r="B53" s="385"/>
      <c r="C53" s="385"/>
      <c r="D53" s="240"/>
      <c r="E53" s="241"/>
      <c r="F53" s="385"/>
      <c r="G53" s="272"/>
      <c r="H53" s="241"/>
      <c r="I53" s="241"/>
      <c r="J53" s="331"/>
      <c r="K53" s="386"/>
      <c r="L53" s="274"/>
      <c r="M53" s="275"/>
    </row>
    <row r="54" spans="1:13" s="236" customFormat="1" ht="15">
      <c r="A54" s="300"/>
      <c r="B54" s="385"/>
      <c r="C54" s="385"/>
      <c r="D54" s="240"/>
      <c r="E54" s="241"/>
      <c r="F54" s="385"/>
      <c r="G54" s="272"/>
      <c r="H54" s="241"/>
      <c r="I54" s="241"/>
      <c r="J54" s="331"/>
      <c r="K54" s="386"/>
      <c r="L54" s="274"/>
      <c r="M54" s="275"/>
    </row>
    <row r="55" spans="1:13" s="236" customFormat="1" ht="15">
      <c r="A55" s="256"/>
      <c r="B55" s="385"/>
      <c r="C55" s="387" t="s">
        <v>10</v>
      </c>
      <c r="D55" s="388"/>
      <c r="E55" s="411"/>
      <c r="F55" s="286">
        <f>SUM(F40:F53)</f>
        <v>0</v>
      </c>
      <c r="G55" s="287">
        <f>SUM(G37:G53)</f>
        <v>313660000</v>
      </c>
      <c r="H55" s="241"/>
      <c r="I55" s="332"/>
      <c r="J55" s="331"/>
      <c r="K55" s="386"/>
      <c r="L55" s="274"/>
      <c r="M55" s="275"/>
    </row>
    <row r="56" spans="1:13" s="236" customFormat="1" ht="15">
      <c r="A56" s="313" t="s">
        <v>18</v>
      </c>
      <c r="B56" s="314"/>
      <c r="C56" s="315"/>
      <c r="D56" s="315"/>
      <c r="E56" s="317"/>
      <c r="F56" s="314"/>
      <c r="G56" s="316"/>
      <c r="H56" s="317"/>
      <c r="I56" s="317"/>
      <c r="J56" s="315"/>
      <c r="K56" s="318" t="s">
        <v>18</v>
      </c>
      <c r="L56" s="274"/>
      <c r="M56" s="275"/>
    </row>
    <row r="57" spans="1:13" s="236" customFormat="1" ht="15">
      <c r="A57" s="319"/>
      <c r="B57" s="252"/>
      <c r="C57" s="320"/>
      <c r="D57" s="320"/>
      <c r="E57" s="407" t="str">
        <f>E35</f>
        <v>WILLIAMS BRAZIL SUGAR LINE UP EDITION 26.12.2018</v>
      </c>
      <c r="F57" s="252"/>
      <c r="G57" s="322"/>
      <c r="H57" s="323"/>
      <c r="I57" s="323"/>
      <c r="J57" s="320"/>
      <c r="K57" s="324"/>
      <c r="L57" s="274"/>
      <c r="M57" s="275"/>
    </row>
    <row r="58" spans="1:13" s="236" customFormat="1" ht="15">
      <c r="A58" s="325"/>
      <c r="B58" s="257" t="s">
        <v>41</v>
      </c>
      <c r="C58" s="258"/>
      <c r="D58" s="296"/>
      <c r="E58" s="296"/>
      <c r="F58" s="297"/>
      <c r="G58" s="326"/>
      <c r="H58" s="327"/>
      <c r="I58" s="327"/>
      <c r="J58" s="327"/>
      <c r="K58" s="386"/>
      <c r="L58" s="274"/>
      <c r="M58" s="275"/>
    </row>
    <row r="59" spans="1:13" s="236" customFormat="1" ht="15" customHeight="1">
      <c r="A59" s="263"/>
      <c r="B59" s="264"/>
      <c r="C59" s="265" t="s">
        <v>20</v>
      </c>
      <c r="D59" s="266"/>
      <c r="E59" s="403"/>
      <c r="F59" s="266"/>
      <c r="G59" s="267" t="s">
        <v>57</v>
      </c>
      <c r="H59" s="277"/>
      <c r="I59" s="265"/>
      <c r="J59" s="266"/>
      <c r="K59" s="269"/>
      <c r="L59" s="274"/>
      <c r="M59" s="275"/>
    </row>
    <row r="60" spans="1:13" s="279" customFormat="1" ht="15.75" customHeight="1">
      <c r="A60" s="164" t="s">
        <v>146</v>
      </c>
      <c r="B60" s="281"/>
      <c r="C60" s="270">
        <v>43461</v>
      </c>
      <c r="D60" s="156">
        <v>43461</v>
      </c>
      <c r="E60" s="156">
        <v>43467</v>
      </c>
      <c r="F60" s="433"/>
      <c r="G60" s="272">
        <v>46500000</v>
      </c>
      <c r="H60" s="57" t="s">
        <v>9</v>
      </c>
      <c r="I60" s="57" t="s">
        <v>84</v>
      </c>
      <c r="J60" s="57" t="s">
        <v>74</v>
      </c>
      <c r="K60" s="434"/>
      <c r="L60" s="298"/>
      <c r="M60" s="328"/>
    </row>
    <row r="61" spans="1:13" s="236" customFormat="1" ht="15" customHeight="1">
      <c r="A61" s="263"/>
      <c r="B61" s="276"/>
      <c r="C61" s="265" t="s">
        <v>47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236" customFormat="1" ht="15" customHeight="1">
      <c r="A62" s="300" t="s">
        <v>64</v>
      </c>
      <c r="B62" s="235"/>
      <c r="C62" s="235"/>
      <c r="D62" s="235"/>
      <c r="E62" s="405"/>
      <c r="F62" s="235"/>
      <c r="G62" s="235"/>
      <c r="H62" s="235"/>
      <c r="I62" s="235"/>
      <c r="J62" s="235"/>
      <c r="K62" s="299"/>
      <c r="L62" s="274"/>
      <c r="M62" s="275"/>
    </row>
    <row r="63" spans="1:13" s="236" customFormat="1" ht="15">
      <c r="A63" s="263"/>
      <c r="B63" s="276"/>
      <c r="C63" s="265" t="s">
        <v>21</v>
      </c>
      <c r="D63" s="266"/>
      <c r="E63" s="403"/>
      <c r="F63" s="266"/>
      <c r="G63" s="267" t="s">
        <v>57</v>
      </c>
      <c r="H63" s="277"/>
      <c r="I63" s="265"/>
      <c r="J63" s="266"/>
      <c r="K63" s="269"/>
      <c r="L63" s="274"/>
      <c r="M63" s="275"/>
    </row>
    <row r="64" spans="1:13" s="279" customFormat="1" ht="15.75" customHeight="1">
      <c r="A64" s="164" t="s">
        <v>116</v>
      </c>
      <c r="B64" s="281"/>
      <c r="C64" s="270">
        <v>43452</v>
      </c>
      <c r="D64" s="156">
        <v>43453</v>
      </c>
      <c r="E64" s="156">
        <v>43456</v>
      </c>
      <c r="F64" s="433"/>
      <c r="G64" s="272">
        <v>40280000</v>
      </c>
      <c r="H64" s="57" t="s">
        <v>9</v>
      </c>
      <c r="I64" s="57" t="s">
        <v>88</v>
      </c>
      <c r="J64" s="57" t="s">
        <v>66</v>
      </c>
      <c r="K64" s="434"/>
      <c r="L64" s="298"/>
      <c r="M64" s="328"/>
    </row>
    <row r="65" spans="1:13" s="279" customFormat="1" ht="15.75" customHeight="1">
      <c r="A65" s="164" t="s">
        <v>127</v>
      </c>
      <c r="B65" s="281"/>
      <c r="C65" s="270">
        <v>43460</v>
      </c>
      <c r="D65" s="156">
        <v>43461</v>
      </c>
      <c r="E65" s="156">
        <v>43462</v>
      </c>
      <c r="F65" s="433"/>
      <c r="G65" s="272">
        <v>20000000</v>
      </c>
      <c r="H65" s="57" t="s">
        <v>9</v>
      </c>
      <c r="I65" s="57" t="s">
        <v>88</v>
      </c>
      <c r="J65" s="57" t="s">
        <v>66</v>
      </c>
      <c r="K65" s="434"/>
      <c r="L65" s="298"/>
      <c r="M65" s="328"/>
    </row>
    <row r="66" spans="1:13" s="236" customFormat="1" ht="13.5" customHeight="1">
      <c r="A66" s="263"/>
      <c r="B66" s="276"/>
      <c r="C66" s="265" t="s">
        <v>42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>
      <c r="A68" s="263"/>
      <c r="B68" s="276"/>
      <c r="C68" s="265" t="s">
        <v>49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236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35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 customHeight="1">
      <c r="A72" s="263"/>
      <c r="B72" s="276"/>
      <c r="C72" s="265" t="s">
        <v>23</v>
      </c>
      <c r="D72" s="266"/>
      <c r="E72" s="403"/>
      <c r="F72" s="266"/>
      <c r="G72" s="267" t="s">
        <v>57</v>
      </c>
      <c r="H72" s="277"/>
      <c r="I72" s="171"/>
      <c r="J72" s="266"/>
      <c r="K72" s="269"/>
      <c r="L72" s="274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>
      <c r="A74" s="256"/>
      <c r="B74" s="333"/>
      <c r="C74" s="334"/>
      <c r="D74" s="335"/>
      <c r="E74" s="327"/>
      <c r="F74" s="294"/>
      <c r="G74" s="336"/>
      <c r="H74" s="327"/>
      <c r="I74" s="327"/>
      <c r="J74" s="293"/>
      <c r="K74" s="386"/>
      <c r="L74" s="274"/>
      <c r="M74" s="275"/>
    </row>
    <row r="75" spans="1:13" s="236" customFormat="1" ht="15">
      <c r="A75" s="283"/>
      <c r="B75" s="385"/>
      <c r="C75" s="387" t="s">
        <v>10</v>
      </c>
      <c r="D75" s="388"/>
      <c r="E75" s="411"/>
      <c r="F75" s="286">
        <f>SUM(F59:F74)</f>
        <v>0</v>
      </c>
      <c r="G75" s="287">
        <f>SUM(G60:G74)</f>
        <v>106780000</v>
      </c>
      <c r="H75" s="385"/>
      <c r="I75" s="385"/>
      <c r="J75" s="385"/>
      <c r="K75" s="386"/>
      <c r="L75" s="274"/>
      <c r="M75" s="275"/>
    </row>
    <row r="76" spans="1:13" s="236" customFormat="1" ht="15">
      <c r="A76" s="283"/>
      <c r="B76" s="385"/>
      <c r="C76" s="389"/>
      <c r="D76" s="389"/>
      <c r="E76" s="389"/>
      <c r="F76" s="390"/>
      <c r="G76" s="390"/>
      <c r="H76" s="385"/>
      <c r="I76" s="385"/>
      <c r="J76" s="385"/>
      <c r="K76" s="386"/>
      <c r="L76" s="274"/>
      <c r="M76" s="275"/>
    </row>
    <row r="77" spans="1:13" s="236" customFormat="1" ht="15">
      <c r="A77" s="283"/>
      <c r="B77" s="385"/>
      <c r="C77" s="389"/>
      <c r="D77" s="389"/>
      <c r="E77" s="389"/>
      <c r="F77" s="390"/>
      <c r="G77" s="390"/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186" t="s">
        <v>24</v>
      </c>
      <c r="C78" s="187" t="s">
        <v>10</v>
      </c>
      <c r="D78" s="188"/>
      <c r="E78" s="188"/>
      <c r="F78" s="184"/>
      <c r="G78" s="185">
        <f>SUM(G75,G55,G33,G27,G18,G13)</f>
        <v>489118000</v>
      </c>
      <c r="H78" s="385"/>
      <c r="I78" s="385"/>
      <c r="J78" s="385"/>
      <c r="K78" s="386"/>
      <c r="L78" s="274"/>
      <c r="M78" s="275"/>
    </row>
    <row r="79" spans="1:13" s="236" customFormat="1" ht="15">
      <c r="A79" s="392"/>
      <c r="B79" s="393"/>
      <c r="C79" s="394"/>
      <c r="D79" s="395"/>
      <c r="E79" s="395"/>
      <c r="F79" s="394"/>
      <c r="G79" s="396"/>
      <c r="H79" s="314"/>
      <c r="I79" s="314"/>
      <c r="J79" s="314"/>
      <c r="K79" s="397"/>
      <c r="L79" s="274"/>
      <c r="M79" s="275"/>
    </row>
    <row r="80" spans="1:11" ht="47.25">
      <c r="A80" s="218"/>
      <c r="B80" s="219"/>
      <c r="C80" s="220"/>
      <c r="D80" s="220"/>
      <c r="E80" s="408"/>
      <c r="F80" s="391"/>
      <c r="G80" s="212" t="str">
        <f>+C1</f>
        <v>Williams Brazil</v>
      </c>
      <c r="H80" s="221"/>
      <c r="I80" s="221"/>
      <c r="J80" s="391"/>
      <c r="K80" s="160"/>
    </row>
    <row r="81" spans="1:11" ht="25.5">
      <c r="A81" s="43"/>
      <c r="B81" s="19"/>
      <c r="C81" s="21"/>
      <c r="D81" s="21"/>
      <c r="E81" s="409"/>
      <c r="F81" s="123"/>
      <c r="G81" s="200" t="str">
        <f>+C2</f>
        <v>SUGAR LINE UP edition 26.12.2018</v>
      </c>
      <c r="H81" s="21"/>
      <c r="I81" s="21"/>
      <c r="J81" s="123"/>
      <c r="K81" s="41"/>
    </row>
    <row r="82" spans="1:11" ht="15">
      <c r="A82" s="43"/>
      <c r="B82" s="21"/>
      <c r="C82" s="21"/>
      <c r="D82" s="21"/>
      <c r="E82" s="409"/>
      <c r="F82" s="21"/>
      <c r="G82" s="21"/>
      <c r="H82" s="21"/>
      <c r="I82" s="21"/>
      <c r="J82" s="123"/>
      <c r="K82" s="199"/>
    </row>
    <row r="83" spans="1:11" ht="15">
      <c r="A83" s="43"/>
      <c r="B83" s="21"/>
      <c r="C83" s="21"/>
      <c r="D83" s="21"/>
      <c r="E83" s="409"/>
      <c r="F83" s="21"/>
      <c r="G83" s="21"/>
      <c r="H83" s="21"/>
      <c r="I83" s="21"/>
      <c r="J83" s="123"/>
      <c r="K83" s="44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44"/>
    </row>
    <row r="85" spans="1:11" s="61" customFormat="1" ht="15">
      <c r="A85" s="451" t="s">
        <v>25</v>
      </c>
      <c r="B85" s="452"/>
      <c r="C85" s="17"/>
      <c r="D85" s="17"/>
      <c r="E85" s="410"/>
      <c r="F85" s="17"/>
      <c r="G85" s="20"/>
      <c r="H85" s="20"/>
      <c r="I85" s="24"/>
      <c r="J85" s="123"/>
      <c r="K85" s="44"/>
    </row>
    <row r="86" spans="1:11" ht="15">
      <c r="A86" s="197" t="s">
        <v>45</v>
      </c>
      <c r="B86" s="95">
        <f>G13</f>
        <v>0</v>
      </c>
      <c r="C86" s="17"/>
      <c r="D86" s="17"/>
      <c r="E86" s="410"/>
      <c r="F86" s="17"/>
      <c r="G86" s="20"/>
      <c r="H86" s="20"/>
      <c r="I86" s="24"/>
      <c r="J86" s="123"/>
      <c r="K86" s="44"/>
    </row>
    <row r="87" spans="1:11" ht="15">
      <c r="A87" s="197" t="s">
        <v>46</v>
      </c>
      <c r="B87" s="95">
        <f>G27</f>
        <v>68678000</v>
      </c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12</v>
      </c>
      <c r="B88" s="95">
        <f>G55</f>
        <v>313660000</v>
      </c>
      <c r="C88" s="17"/>
      <c r="D88" s="17"/>
      <c r="E88" s="410"/>
      <c r="F88" s="17"/>
      <c r="G88" s="20"/>
      <c r="H88" s="20"/>
      <c r="I88" s="17"/>
      <c r="J88" s="123"/>
      <c r="K88" s="46"/>
    </row>
    <row r="89" spans="1:11" ht="15">
      <c r="A89" s="197" t="s">
        <v>41</v>
      </c>
      <c r="B89" s="95">
        <f>G75</f>
        <v>106780000</v>
      </c>
      <c r="C89" s="17"/>
      <c r="D89" s="17"/>
      <c r="E89" s="410"/>
      <c r="F89" s="17"/>
      <c r="G89" s="20"/>
      <c r="H89" s="20"/>
      <c r="I89" s="17"/>
      <c r="J89" s="123"/>
      <c r="K89" s="46"/>
    </row>
    <row r="90" spans="1:11" ht="15">
      <c r="A90" s="206" t="s">
        <v>26</v>
      </c>
      <c r="B90" s="195">
        <f>SUM(B86:B89)</f>
        <v>489118000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40"/>
      <c r="B91" s="123"/>
      <c r="C91" s="17"/>
      <c r="D91" s="17"/>
      <c r="E91" s="410"/>
      <c r="F91" s="17"/>
      <c r="G91" s="20"/>
      <c r="H91" s="20"/>
      <c r="I91" s="17"/>
      <c r="J91" s="123"/>
      <c r="K91" s="124"/>
    </row>
    <row r="92" spans="1:11" ht="15">
      <c r="A92" s="40"/>
      <c r="B92" s="53"/>
      <c r="C92" s="17"/>
      <c r="D92" s="17"/>
      <c r="E92" s="410"/>
      <c r="F92" s="17"/>
      <c r="G92" s="20"/>
      <c r="H92" s="20"/>
      <c r="I92" s="17"/>
      <c r="J92" s="123"/>
      <c r="K92" s="124"/>
    </row>
    <row r="93" spans="1:11" ht="15">
      <c r="A93" s="45"/>
      <c r="B93" s="25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10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7"/>
      <c r="B97" s="35"/>
      <c r="C97" s="17"/>
      <c r="D97" s="17"/>
      <c r="E97" s="410"/>
      <c r="F97" s="17"/>
      <c r="G97" s="20"/>
      <c r="H97" s="20"/>
      <c r="I97" s="17"/>
      <c r="J97" s="123"/>
      <c r="K97" s="51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9"/>
      <c r="B100" s="90"/>
      <c r="C100" s="17"/>
      <c r="D100" s="17"/>
      <c r="E100" s="410"/>
      <c r="F100" s="17"/>
      <c r="G100" s="20"/>
      <c r="H100" s="20"/>
      <c r="I100" s="20"/>
      <c r="J100" s="123"/>
      <c r="K100" s="124"/>
    </row>
    <row r="101" spans="1:11" ht="15">
      <c r="A101" s="50"/>
      <c r="B101" s="28"/>
      <c r="C101" s="28"/>
      <c r="D101" s="28"/>
      <c r="E101" s="29"/>
      <c r="F101" s="28"/>
      <c r="G101" s="29"/>
      <c r="H101" s="28"/>
      <c r="I101" s="28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63" t="s">
        <v>62</v>
      </c>
      <c r="B106" s="78"/>
      <c r="C106" s="79"/>
      <c r="D106" s="79"/>
      <c r="E106" s="81"/>
      <c r="F106" s="80"/>
      <c r="G106" s="81"/>
      <c r="H106" s="81"/>
      <c r="I106" s="79"/>
      <c r="J106" s="202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tabSelected="1" zoomScale="90" zoomScaleNormal="90" workbookViewId="0" topLeftCell="A50">
      <selection activeCell="I82" sqref="I8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121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76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128</v>
      </c>
      <c r="B11" s="281"/>
      <c r="C11" s="406">
        <v>43451</v>
      </c>
      <c r="D11" s="406">
        <v>43454</v>
      </c>
      <c r="E11" s="406">
        <v>43459</v>
      </c>
      <c r="F11" s="272"/>
      <c r="G11" s="272">
        <v>2190000</v>
      </c>
      <c r="H11" s="57" t="s">
        <v>9</v>
      </c>
      <c r="I11" s="57" t="s">
        <v>46</v>
      </c>
      <c r="K11" s="232"/>
      <c r="L11" s="108" t="s">
        <v>129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122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13" s="33" customFormat="1" ht="15.75" customHeight="1">
      <c r="A24" s="89" t="s">
        <v>98</v>
      </c>
      <c r="B24" s="281"/>
      <c r="C24" s="406">
        <v>43442</v>
      </c>
      <c r="D24" s="406">
        <v>43442</v>
      </c>
      <c r="E24" s="406">
        <v>43446</v>
      </c>
      <c r="F24" s="272"/>
      <c r="G24" s="272">
        <v>33315000</v>
      </c>
      <c r="H24" s="57" t="s">
        <v>9</v>
      </c>
      <c r="I24" s="57" t="s">
        <v>11</v>
      </c>
      <c r="K24" s="232"/>
      <c r="L24" s="108" t="s">
        <v>67</v>
      </c>
      <c r="M24" s="328"/>
    </row>
    <row r="25" spans="1:13" s="33" customFormat="1" ht="15.75" customHeight="1">
      <c r="A25" s="89" t="s">
        <v>105</v>
      </c>
      <c r="B25" s="281"/>
      <c r="C25" s="406">
        <v>43445</v>
      </c>
      <c r="D25" s="406">
        <v>43446</v>
      </c>
      <c r="E25" s="406">
        <v>43449</v>
      </c>
      <c r="F25" s="272"/>
      <c r="G25" s="272">
        <v>33000000</v>
      </c>
      <c r="H25" s="57" t="s">
        <v>9</v>
      </c>
      <c r="I25" s="57" t="s">
        <v>11</v>
      </c>
      <c r="K25" s="232"/>
      <c r="L25" s="108" t="s">
        <v>85</v>
      </c>
      <c r="M25" s="328"/>
    </row>
    <row r="26" spans="1:24" s="16" customFormat="1" ht="15.75" customHeight="1">
      <c r="A26" s="176"/>
      <c r="B26" s="177"/>
      <c r="C26" s="413" t="s">
        <v>33</v>
      </c>
      <c r="D26" s="403"/>
      <c r="E26" s="403"/>
      <c r="F26" s="266"/>
      <c r="G26" s="173"/>
      <c r="H26" s="174"/>
      <c r="I26" s="171"/>
      <c r="J26" s="266"/>
      <c r="K26" s="266"/>
      <c r="L26" s="26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8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8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8"/>
      <c r="C29" s="415"/>
      <c r="D29" s="293"/>
      <c r="E29" s="57"/>
      <c r="F29" s="288"/>
      <c r="G29" s="303"/>
      <c r="H29" s="93"/>
      <c r="I29" s="93"/>
      <c r="J29" s="288"/>
      <c r="K29" s="288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8"/>
      <c r="D30" s="86"/>
      <c r="E30" s="86"/>
      <c r="F30" s="232"/>
      <c r="G30" s="232"/>
      <c r="H30" s="86"/>
      <c r="I30" s="86"/>
      <c r="J30" s="232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3" t="s">
        <v>50</v>
      </c>
      <c r="D31" s="403"/>
      <c r="E31" s="403"/>
      <c r="F31" s="266"/>
      <c r="G31" s="173"/>
      <c r="H31" s="174"/>
      <c r="I31" s="171"/>
      <c r="J31" s="266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6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2"/>
      <c r="C33" s="86"/>
      <c r="D33" s="86"/>
      <c r="E33" s="417"/>
      <c r="F33" s="232"/>
      <c r="G33" s="232"/>
      <c r="H33" s="232"/>
      <c r="I33" s="232"/>
      <c r="J33" s="232"/>
      <c r="K33" s="232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3" t="s">
        <v>34</v>
      </c>
      <c r="D35" s="403"/>
      <c r="E35" s="403"/>
      <c r="F35" s="266"/>
      <c r="G35" s="173"/>
      <c r="H35" s="174"/>
      <c r="I35" s="171"/>
      <c r="J35" s="266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1"/>
      <c r="C36" s="406">
        <v>43430</v>
      </c>
      <c r="D36" s="406">
        <v>43433</v>
      </c>
      <c r="E36" s="406">
        <v>43435</v>
      </c>
      <c r="F36" s="272"/>
      <c r="G36" s="272">
        <v>35000000</v>
      </c>
      <c r="H36" s="57" t="s">
        <v>9</v>
      </c>
      <c r="I36" s="57" t="s">
        <v>96</v>
      </c>
      <c r="K36" s="232"/>
      <c r="L36" s="108" t="s">
        <v>66</v>
      </c>
      <c r="M36" s="328"/>
    </row>
    <row r="37" spans="1:13" s="33" customFormat="1" ht="15.75" customHeight="1">
      <c r="A37" s="89" t="s">
        <v>97</v>
      </c>
      <c r="B37" s="281"/>
      <c r="C37" s="406">
        <v>43437</v>
      </c>
      <c r="D37" s="406">
        <v>43438</v>
      </c>
      <c r="E37" s="406">
        <v>43439</v>
      </c>
      <c r="F37" s="272"/>
      <c r="G37" s="272">
        <v>43750000</v>
      </c>
      <c r="H37" s="57" t="s">
        <v>9</v>
      </c>
      <c r="I37" s="57" t="s">
        <v>93</v>
      </c>
      <c r="K37" s="232"/>
      <c r="L37" s="108" t="s">
        <v>108</v>
      </c>
      <c r="M37" s="328"/>
    </row>
    <row r="38" spans="1:13" s="33" customFormat="1" ht="15.75" customHeight="1">
      <c r="A38" s="89" t="s">
        <v>100</v>
      </c>
      <c r="B38" s="281"/>
      <c r="C38" s="406">
        <v>43438</v>
      </c>
      <c r="D38" s="406">
        <v>43440</v>
      </c>
      <c r="E38" s="406">
        <v>43442</v>
      </c>
      <c r="F38" s="272"/>
      <c r="G38" s="272">
        <v>80809000</v>
      </c>
      <c r="H38" s="57" t="s">
        <v>9</v>
      </c>
      <c r="I38" s="57" t="s">
        <v>11</v>
      </c>
      <c r="K38" s="232"/>
      <c r="L38" s="108" t="s">
        <v>81</v>
      </c>
      <c r="M38" s="328"/>
    </row>
    <row r="39" spans="1:13" s="33" customFormat="1" ht="15.75" customHeight="1">
      <c r="A39" s="89" t="s">
        <v>111</v>
      </c>
      <c r="B39" s="281"/>
      <c r="C39" s="406">
        <v>43445</v>
      </c>
      <c r="D39" s="406">
        <v>43445</v>
      </c>
      <c r="E39" s="406">
        <v>43447</v>
      </c>
      <c r="F39" s="272"/>
      <c r="G39" s="272">
        <v>47750000</v>
      </c>
      <c r="H39" s="57" t="s">
        <v>9</v>
      </c>
      <c r="I39" s="57" t="s">
        <v>90</v>
      </c>
      <c r="K39" s="232"/>
      <c r="L39" s="108" t="s">
        <v>66</v>
      </c>
      <c r="M39" s="328"/>
    </row>
    <row r="40" spans="1:13" s="33" customFormat="1" ht="15.75" customHeight="1">
      <c r="A40" s="89" t="s">
        <v>106</v>
      </c>
      <c r="B40" s="281"/>
      <c r="C40" s="406">
        <v>43448</v>
      </c>
      <c r="D40" s="406">
        <v>43448</v>
      </c>
      <c r="E40" s="406">
        <v>43449</v>
      </c>
      <c r="F40" s="272"/>
      <c r="G40" s="272">
        <v>25500000</v>
      </c>
      <c r="H40" s="57" t="s">
        <v>9</v>
      </c>
      <c r="I40" s="57" t="s">
        <v>107</v>
      </c>
      <c r="K40" s="232"/>
      <c r="L40" s="108" t="s">
        <v>89</v>
      </c>
      <c r="M40" s="328"/>
    </row>
    <row r="41" spans="1:24" s="60" customFormat="1" ht="12.75" customHeight="1">
      <c r="A41" s="176"/>
      <c r="B41" s="177"/>
      <c r="C41" s="413" t="s">
        <v>43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101</v>
      </c>
      <c r="B42" s="281"/>
      <c r="C42" s="406">
        <v>43433</v>
      </c>
      <c r="D42" s="406">
        <v>43434</v>
      </c>
      <c r="E42" s="406">
        <v>43437</v>
      </c>
      <c r="F42" s="272"/>
      <c r="G42" s="272">
        <v>61000000</v>
      </c>
      <c r="H42" s="57" t="s">
        <v>9</v>
      </c>
      <c r="I42" s="57" t="s">
        <v>109</v>
      </c>
      <c r="K42" s="232"/>
      <c r="L42" s="108" t="s">
        <v>102</v>
      </c>
      <c r="M42" s="328"/>
    </row>
    <row r="43" spans="1:13" s="33" customFormat="1" ht="15.75" customHeight="1">
      <c r="A43" s="89" t="s">
        <v>113</v>
      </c>
      <c r="B43" s="281"/>
      <c r="C43" s="406">
        <v>43437</v>
      </c>
      <c r="D43" s="406">
        <v>43438</v>
      </c>
      <c r="E43" s="406">
        <v>43439</v>
      </c>
      <c r="F43" s="272"/>
      <c r="G43" s="272">
        <v>15512000</v>
      </c>
      <c r="H43" s="57" t="s">
        <v>9</v>
      </c>
      <c r="I43" s="57" t="s">
        <v>93</v>
      </c>
      <c r="K43" s="232"/>
      <c r="L43" s="108" t="s">
        <v>94</v>
      </c>
      <c r="M43" s="328"/>
    </row>
    <row r="44" spans="1:13" s="33" customFormat="1" ht="15.75" customHeight="1">
      <c r="A44" s="89" t="s">
        <v>110</v>
      </c>
      <c r="B44" s="281"/>
      <c r="C44" s="406">
        <v>43448</v>
      </c>
      <c r="D44" s="406">
        <v>43448</v>
      </c>
      <c r="E44" s="406">
        <v>43450</v>
      </c>
      <c r="F44" s="272"/>
      <c r="G44" s="272">
        <v>45920000</v>
      </c>
      <c r="H44" s="57" t="s">
        <v>9</v>
      </c>
      <c r="I44" s="57" t="s">
        <v>80</v>
      </c>
      <c r="K44" s="232"/>
      <c r="L44" s="108" t="s">
        <v>74</v>
      </c>
      <c r="M44" s="328"/>
    </row>
    <row r="45" spans="1:13" s="33" customFormat="1" ht="15.75" customHeight="1">
      <c r="A45" s="89" t="s">
        <v>125</v>
      </c>
      <c r="B45" s="281"/>
      <c r="C45" s="406">
        <v>43448</v>
      </c>
      <c r="D45" s="406">
        <v>43449</v>
      </c>
      <c r="E45" s="406">
        <v>43451</v>
      </c>
      <c r="F45" s="272"/>
      <c r="G45" s="272">
        <v>10000000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13" s="33" customFormat="1" ht="15.75" customHeight="1">
      <c r="A46" s="89" t="s">
        <v>120</v>
      </c>
      <c r="B46" s="281"/>
      <c r="C46" s="406">
        <v>43448</v>
      </c>
      <c r="D46" s="406">
        <v>43450</v>
      </c>
      <c r="E46" s="406">
        <v>43452</v>
      </c>
      <c r="F46" s="272"/>
      <c r="G46" s="272">
        <v>60500000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119</v>
      </c>
      <c r="B47" s="281"/>
      <c r="C47" s="406">
        <v>43452</v>
      </c>
      <c r="D47" s="406">
        <v>43453</v>
      </c>
      <c r="E47" s="406">
        <v>43454</v>
      </c>
      <c r="F47" s="272"/>
      <c r="G47" s="272">
        <v>33000000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126</v>
      </c>
      <c r="B48" s="281"/>
      <c r="C48" s="406">
        <v>43451</v>
      </c>
      <c r="D48" s="406">
        <v>43455</v>
      </c>
      <c r="E48" s="406">
        <v>43457</v>
      </c>
      <c r="F48" s="272"/>
      <c r="G48" s="272">
        <v>49000000</v>
      </c>
      <c r="H48" s="57" t="s">
        <v>9</v>
      </c>
      <c r="I48" s="57" t="s">
        <v>136</v>
      </c>
      <c r="K48" s="232"/>
      <c r="L48" s="108" t="s">
        <v>134</v>
      </c>
      <c r="M48" s="328"/>
    </row>
    <row r="49" spans="1:24" s="60" customFormat="1" ht="12.75" customHeight="1">
      <c r="A49" s="176"/>
      <c r="B49" s="177"/>
      <c r="C49" s="413" t="s">
        <v>39</v>
      </c>
      <c r="D49" s="403"/>
      <c r="E49" s="403"/>
      <c r="F49" s="266"/>
      <c r="G49" s="173"/>
      <c r="H49" s="174"/>
      <c r="I49" s="171"/>
      <c r="J49" s="266"/>
      <c r="K49" s="266"/>
      <c r="L49" s="26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0" customFormat="1" ht="12.75" customHeight="1">
      <c r="A50" s="205" t="s">
        <v>64</v>
      </c>
      <c r="B50" s="130"/>
      <c r="C50" s="121"/>
      <c r="D50" s="121"/>
      <c r="E50" s="418"/>
      <c r="F50" s="130"/>
      <c r="G50" s="129"/>
      <c r="H50" s="121"/>
      <c r="I50" s="121"/>
      <c r="J50" s="232"/>
      <c r="K50" s="130"/>
      <c r="L50" s="228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61" customFormat="1" ht="15" customHeight="1">
      <c r="A51" s="176"/>
      <c r="B51" s="177"/>
      <c r="C51" s="413" t="s">
        <v>65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13" s="33" customFormat="1" ht="15.75" customHeight="1">
      <c r="A52" s="89" t="s">
        <v>95</v>
      </c>
      <c r="B52" s="281"/>
      <c r="C52" s="406">
        <v>43430</v>
      </c>
      <c r="D52" s="406">
        <v>43430</v>
      </c>
      <c r="E52" s="406">
        <v>43432</v>
      </c>
      <c r="F52" s="272"/>
      <c r="G52" s="272">
        <v>20000000</v>
      </c>
      <c r="H52" s="57" t="s">
        <v>9</v>
      </c>
      <c r="I52" s="57" t="s">
        <v>96</v>
      </c>
      <c r="K52" s="232"/>
      <c r="L52" s="108" t="s">
        <v>66</v>
      </c>
      <c r="M52" s="328"/>
    </row>
    <row r="53" spans="1:13" s="33" customFormat="1" ht="15.75" customHeight="1">
      <c r="A53" s="89" t="s">
        <v>112</v>
      </c>
      <c r="B53" s="281"/>
      <c r="C53" s="406">
        <v>43442</v>
      </c>
      <c r="D53" s="406">
        <v>43447</v>
      </c>
      <c r="E53" s="406">
        <v>43448</v>
      </c>
      <c r="F53" s="272"/>
      <c r="G53" s="272">
        <v>15212000</v>
      </c>
      <c r="H53" s="57" t="s">
        <v>9</v>
      </c>
      <c r="I53" s="57" t="s">
        <v>11</v>
      </c>
      <c r="K53" s="232"/>
      <c r="L53" s="108" t="s">
        <v>77</v>
      </c>
      <c r="M53" s="328"/>
    </row>
    <row r="54" spans="1:13" s="33" customFormat="1" ht="15.75" customHeight="1">
      <c r="A54" s="89" t="s">
        <v>106</v>
      </c>
      <c r="B54" s="281"/>
      <c r="C54" s="406">
        <v>43448</v>
      </c>
      <c r="D54" s="406">
        <v>43449</v>
      </c>
      <c r="E54" s="406">
        <v>43451</v>
      </c>
      <c r="F54" s="272"/>
      <c r="G54" s="272">
        <v>30000000</v>
      </c>
      <c r="H54" s="57" t="s">
        <v>9</v>
      </c>
      <c r="I54" s="57" t="s">
        <v>11</v>
      </c>
      <c r="K54" s="232"/>
      <c r="L54" s="108" t="s">
        <v>89</v>
      </c>
      <c r="M54" s="328"/>
    </row>
    <row r="55" spans="1:24" s="61" customFormat="1" ht="14.25" customHeight="1">
      <c r="A55" s="176"/>
      <c r="B55" s="177"/>
      <c r="C55" s="413" t="s">
        <v>17</v>
      </c>
      <c r="D55" s="403"/>
      <c r="E55" s="403"/>
      <c r="F55" s="266"/>
      <c r="G55" s="173"/>
      <c r="H55" s="174"/>
      <c r="I55" s="171"/>
      <c r="J55" s="266"/>
      <c r="K55" s="266"/>
      <c r="L55" s="269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205" t="s">
        <v>64</v>
      </c>
      <c r="B56" s="130"/>
      <c r="C56" s="121"/>
      <c r="D56" s="121"/>
      <c r="E56" s="418"/>
      <c r="F56" s="130"/>
      <c r="G56" s="129"/>
      <c r="H56" s="121"/>
      <c r="I56" s="121"/>
      <c r="J56" s="232"/>
      <c r="K56" s="130"/>
      <c r="L56" s="22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76"/>
      <c r="B57" s="177"/>
      <c r="C57" s="413" t="s">
        <v>72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13" s="33" customFormat="1" ht="15.75" customHeight="1">
      <c r="A58" s="89" t="s">
        <v>113</v>
      </c>
      <c r="B58" s="281"/>
      <c r="C58" s="406">
        <v>43437</v>
      </c>
      <c r="D58" s="406">
        <v>43437</v>
      </c>
      <c r="E58" s="406">
        <v>43438</v>
      </c>
      <c r="F58" s="272"/>
      <c r="G58" s="272">
        <v>32888000</v>
      </c>
      <c r="H58" s="57" t="s">
        <v>9</v>
      </c>
      <c r="I58" s="57" t="s">
        <v>93</v>
      </c>
      <c r="K58" s="232"/>
      <c r="L58" s="108" t="s">
        <v>94</v>
      </c>
      <c r="M58" s="328"/>
    </row>
    <row r="59" spans="1:13" s="33" customFormat="1" ht="15.75" customHeight="1">
      <c r="A59" s="89" t="s">
        <v>103</v>
      </c>
      <c r="B59" s="281"/>
      <c r="C59" s="406">
        <v>43444</v>
      </c>
      <c r="D59" s="406">
        <v>43445</v>
      </c>
      <c r="E59" s="406">
        <v>43447</v>
      </c>
      <c r="F59" s="272"/>
      <c r="G59" s="272">
        <v>43800000</v>
      </c>
      <c r="H59" s="57" t="s">
        <v>9</v>
      </c>
      <c r="I59" s="57" t="s">
        <v>114</v>
      </c>
      <c r="K59" s="232"/>
      <c r="L59" s="108" t="s">
        <v>66</v>
      </c>
      <c r="M59" s="328"/>
    </row>
    <row r="60" spans="1:13" s="33" customFormat="1" ht="15.75" customHeight="1">
      <c r="A60" s="89" t="s">
        <v>112</v>
      </c>
      <c r="B60" s="281"/>
      <c r="C60" s="406">
        <v>43442</v>
      </c>
      <c r="D60" s="406">
        <v>43444</v>
      </c>
      <c r="E60" s="406">
        <v>43447</v>
      </c>
      <c r="F60" s="272"/>
      <c r="G60" s="272">
        <v>39488000</v>
      </c>
      <c r="H60" s="57" t="s">
        <v>9</v>
      </c>
      <c r="I60" s="57" t="s">
        <v>11</v>
      </c>
      <c r="K60" s="232"/>
      <c r="L60" s="108" t="s">
        <v>77</v>
      </c>
      <c r="M60" s="328"/>
    </row>
    <row r="61" spans="1:13" s="33" customFormat="1" ht="15.75" customHeight="1">
      <c r="A61" s="89" t="s">
        <v>126</v>
      </c>
      <c r="B61" s="281"/>
      <c r="C61" s="406">
        <v>43451</v>
      </c>
      <c r="D61" s="406">
        <v>43452</v>
      </c>
      <c r="E61" s="406">
        <v>43454</v>
      </c>
      <c r="F61" s="272"/>
      <c r="G61" s="272">
        <v>23000000</v>
      </c>
      <c r="H61" s="57" t="s">
        <v>9</v>
      </c>
      <c r="I61" s="57" t="s">
        <v>136</v>
      </c>
      <c r="K61" s="232"/>
      <c r="L61" s="108" t="s">
        <v>134</v>
      </c>
      <c r="M61" s="328"/>
    </row>
    <row r="62" spans="1:24" s="61" customFormat="1" ht="15">
      <c r="A62" s="176"/>
      <c r="B62" s="177"/>
      <c r="C62" s="413" t="s">
        <v>19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 t="s">
        <v>64</v>
      </c>
      <c r="B63" s="385"/>
      <c r="C63" s="419"/>
      <c r="D63" s="419"/>
      <c r="E63" s="420"/>
      <c r="F63" s="161"/>
      <c r="G63" s="161"/>
      <c r="H63" s="161"/>
      <c r="I63" s="161"/>
      <c r="J63" s="161"/>
      <c r="K63" s="161"/>
      <c r="L63" s="16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34"/>
      <c r="B64" s="385"/>
      <c r="C64" s="419"/>
      <c r="D64" s="419"/>
      <c r="E64" s="420"/>
      <c r="F64" s="161"/>
      <c r="G64" s="161"/>
      <c r="H64" s="161"/>
      <c r="I64" s="161"/>
      <c r="J64" s="161"/>
      <c r="K64" s="161"/>
      <c r="L64" s="16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/>
      <c r="B65" s="175" t="s">
        <v>41</v>
      </c>
      <c r="C65" s="258"/>
      <c r="D65" s="86"/>
      <c r="E65" s="86"/>
      <c r="F65" s="232"/>
      <c r="G65" s="232"/>
      <c r="H65" s="86"/>
      <c r="I65" s="86"/>
      <c r="J65" s="232"/>
      <c r="K65" s="164"/>
      <c r="L65" s="19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6"/>
      <c r="B66" s="170"/>
      <c r="C66" s="413" t="s">
        <v>20</v>
      </c>
      <c r="D66" s="403"/>
      <c r="E66" s="403"/>
      <c r="F66" s="266"/>
      <c r="G66" s="173"/>
      <c r="H66" s="174"/>
      <c r="I66" s="171"/>
      <c r="J66" s="266"/>
      <c r="K66" s="193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123</v>
      </c>
      <c r="B67" s="281"/>
      <c r="C67" s="406">
        <v>43440</v>
      </c>
      <c r="D67" s="406">
        <v>43445</v>
      </c>
      <c r="E67" s="406">
        <v>43447</v>
      </c>
      <c r="F67" s="429"/>
      <c r="G67" s="272">
        <v>22790000</v>
      </c>
      <c r="H67" s="57" t="s">
        <v>9</v>
      </c>
      <c r="I67" s="57" t="s">
        <v>11</v>
      </c>
      <c r="K67" s="232"/>
      <c r="L67" s="108" t="s">
        <v>67</v>
      </c>
      <c r="M67" s="328"/>
    </row>
    <row r="68" spans="1:13" s="33" customFormat="1" ht="15.75" customHeight="1">
      <c r="A68" s="89" t="s">
        <v>118</v>
      </c>
      <c r="B68" s="281"/>
      <c r="C68" s="406">
        <v>43446</v>
      </c>
      <c r="D68" s="406">
        <v>43447</v>
      </c>
      <c r="E68" s="406">
        <v>43451</v>
      </c>
      <c r="F68" s="429"/>
      <c r="G68" s="272">
        <v>47250000</v>
      </c>
      <c r="H68" s="57" t="s">
        <v>9</v>
      </c>
      <c r="I68" s="57" t="s">
        <v>87</v>
      </c>
      <c r="K68" s="232"/>
      <c r="L68" s="108" t="s">
        <v>74</v>
      </c>
      <c r="M68" s="328"/>
    </row>
    <row r="69" spans="1:24" s="61" customFormat="1" ht="15" customHeight="1">
      <c r="A69" s="176"/>
      <c r="B69" s="177"/>
      <c r="C69" s="413" t="s">
        <v>21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99</v>
      </c>
      <c r="B70" s="281"/>
      <c r="C70" s="406">
        <v>43433</v>
      </c>
      <c r="D70" s="406">
        <v>43435</v>
      </c>
      <c r="E70" s="406">
        <v>43437</v>
      </c>
      <c r="F70" s="427"/>
      <c r="G70" s="272">
        <v>32200000</v>
      </c>
      <c r="H70" s="57" t="s">
        <v>9</v>
      </c>
      <c r="I70" s="57" t="s">
        <v>117</v>
      </c>
      <c r="K70" s="232"/>
      <c r="L70" s="108" t="s">
        <v>77</v>
      </c>
      <c r="M70" s="328"/>
    </row>
    <row r="71" spans="1:13" s="33" customFormat="1" ht="15.75" customHeight="1">
      <c r="A71" s="89" t="s">
        <v>124</v>
      </c>
      <c r="B71" s="281"/>
      <c r="C71" s="406">
        <v>43440</v>
      </c>
      <c r="D71" s="406">
        <v>43441</v>
      </c>
      <c r="E71" s="406">
        <v>43442</v>
      </c>
      <c r="F71" s="427"/>
      <c r="G71" s="272">
        <v>21210000</v>
      </c>
      <c r="H71" s="57" t="s">
        <v>9</v>
      </c>
      <c r="I71" s="57" t="s">
        <v>11</v>
      </c>
      <c r="K71" s="232"/>
      <c r="L71" s="108" t="s">
        <v>67</v>
      </c>
      <c r="M71" s="328"/>
    </row>
    <row r="72" spans="1:13" s="33" customFormat="1" ht="15.75" customHeight="1">
      <c r="A72" s="89" t="s">
        <v>115</v>
      </c>
      <c r="B72" s="281"/>
      <c r="C72" s="406">
        <v>43448</v>
      </c>
      <c r="D72" s="406">
        <v>43448</v>
      </c>
      <c r="E72" s="406">
        <v>43449</v>
      </c>
      <c r="F72" s="429"/>
      <c r="G72" s="272">
        <v>26600000</v>
      </c>
      <c r="H72" s="57" t="s">
        <v>9</v>
      </c>
      <c r="I72" s="57" t="s">
        <v>87</v>
      </c>
      <c r="K72" s="232"/>
      <c r="L72" s="108" t="s">
        <v>77</v>
      </c>
      <c r="M72" s="328"/>
    </row>
    <row r="73" spans="1:13" s="33" customFormat="1" ht="15.75" customHeight="1">
      <c r="A73" s="89" t="s">
        <v>116</v>
      </c>
      <c r="B73" s="281"/>
      <c r="C73" s="406">
        <v>43452</v>
      </c>
      <c r="D73" s="406">
        <v>43453</v>
      </c>
      <c r="E73" s="406">
        <v>43456</v>
      </c>
      <c r="F73" s="433"/>
      <c r="G73" s="272">
        <v>40280000</v>
      </c>
      <c r="H73" s="57" t="s">
        <v>9</v>
      </c>
      <c r="I73" s="57" t="s">
        <v>88</v>
      </c>
      <c r="K73" s="232"/>
      <c r="L73" s="108" t="s">
        <v>66</v>
      </c>
      <c r="M73" s="328"/>
    </row>
    <row r="74" spans="1:24" s="61" customFormat="1" ht="15">
      <c r="A74" s="176"/>
      <c r="B74" s="177"/>
      <c r="C74" s="413" t="s">
        <v>58</v>
      </c>
      <c r="D74" s="403"/>
      <c r="E74" s="403"/>
      <c r="F74" s="266"/>
      <c r="G74" s="173"/>
      <c r="H74" s="174"/>
      <c r="I74" s="171"/>
      <c r="J74" s="266"/>
      <c r="K74" s="266"/>
      <c r="L74" s="269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2"/>
      <c r="C75" s="421"/>
      <c r="D75" s="14"/>
      <c r="E75" s="14"/>
      <c r="F75" s="232"/>
      <c r="G75" s="95"/>
      <c r="H75" s="14"/>
      <c r="I75" s="97"/>
      <c r="J75" s="293"/>
      <c r="K75" s="232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3" t="s">
        <v>22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" customHeight="1">
      <c r="A77" s="134" t="s">
        <v>64</v>
      </c>
      <c r="B77" s="232"/>
      <c r="C77" s="414"/>
      <c r="D77" s="404"/>
      <c r="E77" s="404"/>
      <c r="F77" s="95"/>
      <c r="G77" s="95"/>
      <c r="H77" s="14"/>
      <c r="I77" s="97"/>
      <c r="J77" s="123"/>
      <c r="K77" s="301"/>
      <c r="L77" s="231"/>
      <c r="M77" s="275"/>
    </row>
    <row r="78" spans="1:24" ht="15" customHeight="1">
      <c r="A78" s="176"/>
      <c r="B78" s="177"/>
      <c r="C78" s="413" t="s">
        <v>51</v>
      </c>
      <c r="D78" s="403"/>
      <c r="E78" s="403"/>
      <c r="F78" s="266"/>
      <c r="G78" s="173"/>
      <c r="H78" s="174"/>
      <c r="I78" s="171"/>
      <c r="J78" s="266"/>
      <c r="K78" s="225"/>
      <c r="L78" s="20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14"/>
      <c r="D79" s="404"/>
      <c r="E79" s="404"/>
      <c r="F79" s="95"/>
      <c r="G79" s="95"/>
      <c r="H79" s="14"/>
      <c r="I79" s="97"/>
      <c r="J79" s="123"/>
      <c r="K79" s="226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3" t="s">
        <v>35</v>
      </c>
      <c r="D80" s="403"/>
      <c r="E80" s="403"/>
      <c r="F80" s="266"/>
      <c r="G80" s="173"/>
      <c r="H80" s="174"/>
      <c r="I80" s="171"/>
      <c r="J80" s="266"/>
      <c r="K80" s="266"/>
      <c r="L80" s="20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159"/>
    </row>
    <row r="82" spans="1:24" s="61" customFormat="1" ht="15" customHeight="1">
      <c r="A82" s="176"/>
      <c r="B82" s="177"/>
      <c r="C82" s="413" t="s">
        <v>79</v>
      </c>
      <c r="D82" s="403"/>
      <c r="E82" s="403"/>
      <c r="F82" s="266"/>
      <c r="G82" s="173"/>
      <c r="H82" s="174"/>
      <c r="I82" s="171"/>
      <c r="J82" s="266"/>
      <c r="K82" s="266"/>
      <c r="L82" s="26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1" customFormat="1" ht="15" customHeight="1">
      <c r="A83" s="149" t="s">
        <v>64</v>
      </c>
      <c r="B83" s="235"/>
      <c r="C83" s="422"/>
      <c r="D83" s="404"/>
      <c r="E83" s="404"/>
      <c r="F83" s="294"/>
      <c r="H83" s="14"/>
      <c r="I83" s="293"/>
      <c r="J83" s="235"/>
      <c r="K83" s="235"/>
      <c r="L83" s="108"/>
      <c r="M83" s="275"/>
    </row>
    <row r="84" spans="1:24" ht="15" customHeight="1">
      <c r="A84" s="176"/>
      <c r="B84" s="177"/>
      <c r="C84" s="413" t="s">
        <v>36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3"/>
      <c r="E85" s="14"/>
      <c r="F85" s="95"/>
      <c r="G85" s="18"/>
      <c r="H85" s="14"/>
      <c r="I85" s="14"/>
      <c r="J85" s="232"/>
      <c r="K85" s="232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3" t="s">
        <v>37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86"/>
      <c r="D87" s="86"/>
      <c r="E87" s="417"/>
      <c r="F87" s="232"/>
      <c r="G87" s="232"/>
      <c r="H87" s="232"/>
      <c r="I87" s="232"/>
      <c r="J87" s="232"/>
      <c r="K87" s="232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3" t="s">
        <v>38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2"/>
      <c r="C89" s="86"/>
      <c r="D89" s="86"/>
      <c r="E89" s="417"/>
      <c r="F89" s="232"/>
      <c r="G89" s="232"/>
      <c r="H89" s="232"/>
      <c r="I89" s="232"/>
      <c r="J89" s="232"/>
      <c r="K89" s="232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23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301"/>
      <c r="L91" s="231"/>
      <c r="M91" s="275"/>
    </row>
    <row r="92" spans="1:24" ht="15" customHeight="1">
      <c r="A92" s="163"/>
      <c r="B92" s="116"/>
      <c r="C92" s="424"/>
      <c r="D92" s="424"/>
      <c r="E92" s="424"/>
      <c r="F92" s="223"/>
      <c r="G92" s="116"/>
      <c r="H92" s="116"/>
      <c r="I92" s="116"/>
      <c r="J92" s="116"/>
      <c r="K92" s="202"/>
      <c r="L92" s="20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2018-12-26T19:15:08Z</dcterms:modified>
  <cp:category/>
  <cp:version/>
  <cp:contentType/>
  <cp:contentStatus/>
</cp:coreProperties>
</file>