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'BULK'!$A$1:$K$108</definedName>
    <definedName name="_xlnm.Print_Area" localSheetId="0">'LINEUP'!$A$1:$K$127</definedName>
    <definedName name="_xlnm.Print_Area" localSheetId="3">'Partial Recap'!$A$1:$L$73</definedName>
  </definedNames>
  <calcPr fullCalcOnLoad="1"/>
</workbook>
</file>

<file path=xl/sharedStrings.xml><?xml version="1.0" encoding="utf-8"?>
<sst xmlns="http://schemas.openxmlformats.org/spreadsheetml/2006/main" count="519" uniqueCount="121">
  <si>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</si>
  <si>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</si>
  <si>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</si>
  <si>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</si>
  <si>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</si>
  <si>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</si>
  <si>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</si>
  <si>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</si>
  <si>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</si>
  <si>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</si>
  <si>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</si>
  <si>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</si>
  <si>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</si>
  <si>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</si>
  <si>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</si>
  <si>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</si>
  <si>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</si>
  <si>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</si>
  <si>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</si>
  <si>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</si>
  <si>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</si>
  <si>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</si>
  <si>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</si>
  <si>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</si>
  <si>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</si>
  <si>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</si>
  <si>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</si>
  <si>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</si>
  <si>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</si>
  <si>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</si>
  <si>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</si>
  <si>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</si>
  <si>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</si>
  <si>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</si>
  <si>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</si>
  <si>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</si>
  <si>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</si>
  <si>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</si>
  <si>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</si>
  <si>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</si>
  <si>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</si>
  <si>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</si>
  <si>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</si>
  <si>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</si>
  <si>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</si>
  <si>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</si>
  <si>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</si>
  <si>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</si>
  <si>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</si>
  <si>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</si>
  <si>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</si>
  <si>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</si>
  <si>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</si>
  <si>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</si>
  <si>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</si>
  <si>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</si>
  <si>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</si>
  <si>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</si>
  <si>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</si>
  <si>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</si>
  <si>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</si>
  <si>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</si>
  <si>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</si>
  <si>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</si>
  <si>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</si>
  <si>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</si>
  <si>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</si>
  <si>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</si>
  <si>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</si>
  <si>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</si>
  <si>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</si>
  <si>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</si>
  <si>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</si>
  <si>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</si>
  <si>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</si>
  <si>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</si>
  <si>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</si>
  <si>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</si>
  <si>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</si>
  <si>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© 2019 Williams Servicos Maritimos Ltda, Brazil</t>
  </si>
  <si>
    <t>COFCO</t>
  </si>
  <si>
    <t>ALVEAN</t>
  </si>
  <si>
    <t>TBC</t>
  </si>
  <si>
    <t>COPA SHIPPING</t>
  </si>
  <si>
    <t>HOLBUD</t>
  </si>
  <si>
    <t>IRAN</t>
  </si>
  <si>
    <t>ARGELIA</t>
  </si>
  <si>
    <t>L. DREYFUS</t>
  </si>
  <si>
    <t>DREYFUS</t>
  </si>
  <si>
    <t>KATERINA III</t>
  </si>
  <si>
    <t>LYCAVITOS</t>
  </si>
  <si>
    <t>KAKINADA, INDIA</t>
  </si>
  <si>
    <t>CENTENARIO BLU</t>
  </si>
  <si>
    <t>SAVITA NAREE</t>
  </si>
  <si>
    <t>LAGOS, NIGERIA</t>
  </si>
  <si>
    <t>CIELO DI VAL PARAISO</t>
  </si>
  <si>
    <t>JPS ELLI</t>
  </si>
  <si>
    <t>IVS BOSCH HOEK</t>
  </si>
  <si>
    <t>UMM QASR, IRAQ</t>
  </si>
  <si>
    <t>CHITTAGONG, BANGLADESH</t>
  </si>
  <si>
    <t>CHRISTOS</t>
  </si>
  <si>
    <t>PAPORA WISDOM</t>
  </si>
  <si>
    <t>JPS AFRODITI</t>
  </si>
  <si>
    <t>ELSA</t>
  </si>
  <si>
    <t>BLACKY</t>
  </si>
  <si>
    <t>GUO QIANG 8</t>
  </si>
  <si>
    <t>SEA LAVENDER</t>
  </si>
  <si>
    <t>SUGAR LINE UP edition 07.08.2019</t>
  </si>
  <si>
    <t>AUGUST 2019</t>
  </si>
  <si>
    <t>NAVIOS MERCURY</t>
  </si>
  <si>
    <t>BELMONT</t>
  </si>
  <si>
    <t>CL CELESTE</t>
  </si>
  <si>
    <t>TROIS RIVER, CANADA</t>
  </si>
  <si>
    <t>LEXDEN</t>
  </si>
  <si>
    <t>SUCROCAN</t>
  </si>
  <si>
    <t>SEABONI</t>
  </si>
  <si>
    <t>TEREOS</t>
  </si>
  <si>
    <t>NOM UK</t>
  </si>
  <si>
    <t>ANTHEA</t>
  </si>
  <si>
    <t>ALLEGRA</t>
  </si>
  <si>
    <t>WILLIAMS BRAZIL SUGAR LINE UP EDITION 07.08.2019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</si>
</sst>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LINEUP!$A$113:$A$116</c:f>
              <c:strCache/>
            </c:strRef>
          </c:cat>
          <c:val>
            <c:numRef>
              <c:f>LINEUP!$B$113:$B$116</c:f>
              <c:numCache/>
            </c:numRef>
          </c:val>
          <c:shape val="cylinder"/>
        </c:ser>
        <c:overlap val="100"/>
        <c:shape val="cylinder"/>
        <c:axId val="24973063"/>
        <c:axId val="11094272"/>
      </c:bar3DChart>
      <c:catAx>
        <c:axId val="2497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94272"/>
        <c:crosses val="autoZero"/>
        <c:auto val="1"/>
        <c:lblOffset val="100"/>
        <c:tickLblSkip val="1"/>
        <c:noMultiLvlLbl val="0"/>
      </c:catAx>
      <c:valAx>
        <c:axId val="11094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73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LINEUP!$A$96:$A$100</c:f>
              <c:strCache/>
            </c:strRef>
          </c:cat>
          <c:val>
            <c:numRef>
              <c:f>LINEUP!$B$96:$B$100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575489"/>
        <c:axId val="65575242"/>
      </c:bar3DChart>
      <c:catAx>
        <c:axId val="457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5242"/>
        <c:crosses val="autoZero"/>
        <c:auto val="1"/>
        <c:lblOffset val="100"/>
        <c:tickLblSkip val="1"/>
        <c:noMultiLvlLbl val="0"/>
      </c:catAx>
      <c:valAx>
        <c:axId val="65575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BULK!$A$88:$A$91</c:f>
              <c:strCache/>
            </c:strRef>
          </c:cat>
          <c:val>
            <c:numRef>
              <c:f>BULK!$B$88:$B$91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111</xdr:row>
      <xdr:rowOff>19050</xdr:rowOff>
    </xdr:from>
    <xdr:to>
      <xdr:col>10</xdr:col>
      <xdr:colOff>104775</xdr:colOff>
      <xdr:row>126</xdr:row>
      <xdr:rowOff>19050</xdr:rowOff>
    </xdr:to>
    <xdr:graphicFrame>
      <xdr:nvGraphicFramePr>
        <xdr:cNvPr id="2" name="Gráfico 7"/>
        <xdr:cNvGraphicFramePr/>
      </xdr:nvGraphicFramePr>
      <xdr:xfrm>
        <a:off x="2409825" y="224123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93</xdr:row>
      <xdr:rowOff>38100</xdr:rowOff>
    </xdr:from>
    <xdr:to>
      <xdr:col>10</xdr:col>
      <xdr:colOff>133350</xdr:colOff>
      <xdr:row>109</xdr:row>
      <xdr:rowOff>123825</xdr:rowOff>
    </xdr:to>
    <xdr:graphicFrame>
      <xdr:nvGraphicFramePr>
        <xdr:cNvPr id="3" name="Gráfico 6"/>
        <xdr:cNvGraphicFramePr/>
      </xdr:nvGraphicFramePr>
      <xdr:xfrm>
        <a:off x="2428875" y="190023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85</xdr:row>
      <xdr:rowOff>171450</xdr:rowOff>
    </xdr:from>
    <xdr:to>
      <xdr:col>9</xdr:col>
      <xdr:colOff>419100</xdr:colOff>
      <xdr:row>100</xdr:row>
      <xdr:rowOff>161925</xdr:rowOff>
    </xdr:to>
    <xdr:graphicFrame>
      <xdr:nvGraphicFramePr>
        <xdr:cNvPr id="2" name="Gráfico 13"/>
        <xdr:cNvGraphicFramePr/>
      </xdr:nvGraphicFramePr>
      <xdr:xfrm>
        <a:off x="2590800" y="175164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SheetLayoutView="80" workbookViewId="0" topLeftCell="A1">
      <selection activeCell="D12" sqref="D12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1" t="s">
        <v>61</v>
      </c>
      <c r="D1" s="431"/>
      <c r="E1" s="431"/>
      <c r="F1" s="431"/>
      <c r="G1" s="431"/>
      <c r="H1" s="431"/>
      <c r="I1" s="431"/>
      <c r="J1" s="431"/>
      <c r="K1" s="432"/>
      <c r="L1" s="428"/>
      <c r="M1" s="217"/>
    </row>
    <row r="2" spans="1:13" ht="26.25">
      <c r="A2" s="219"/>
      <c r="B2" s="220"/>
      <c r="C2" s="433" t="s">
        <v>107</v>
      </c>
      <c r="D2" s="434"/>
      <c r="E2" s="434"/>
      <c r="F2" s="434"/>
      <c r="G2" s="434"/>
      <c r="H2" s="434"/>
      <c r="I2" s="434"/>
      <c r="J2" s="434"/>
      <c r="K2" s="435"/>
      <c r="L2" s="428"/>
      <c r="M2" s="217"/>
    </row>
    <row r="3" spans="1:13" ht="15">
      <c r="A3" s="219"/>
      <c r="B3" s="220"/>
      <c r="C3" s="436" t="s">
        <v>79</v>
      </c>
      <c r="D3" s="437"/>
      <c r="E3" s="437"/>
      <c r="F3" s="437"/>
      <c r="G3" s="437"/>
      <c r="H3" s="437"/>
      <c r="I3" s="437"/>
      <c r="J3" s="437"/>
      <c r="K3" s="438"/>
      <c r="L3" s="428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28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28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28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17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18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9" t="s">
        <v>64</v>
      </c>
      <c r="I23" s="155" t="s">
        <v>56</v>
      </c>
      <c r="J23" s="248"/>
      <c r="K23" s="251"/>
      <c r="L23" s="403"/>
      <c r="M23" s="262"/>
    </row>
    <row r="24" spans="1:13" s="425" customFormat="1" ht="15.75" customHeight="1">
      <c r="A24" s="260" t="s">
        <v>64</v>
      </c>
      <c r="B24" s="263"/>
      <c r="C24" s="252"/>
      <c r="D24" s="140"/>
      <c r="E24" s="140"/>
      <c r="G24" s="254"/>
      <c r="H24" s="51"/>
      <c r="I24" s="51"/>
      <c r="J24" s="51"/>
      <c r="K24" s="426"/>
      <c r="L24" s="403"/>
      <c r="M24" s="309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120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3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MEDIAN(L38:L41)</f>
        <v>0.5</v>
      </c>
      <c r="I37" s="247" t="s">
        <v>56</v>
      </c>
      <c r="J37" s="248"/>
      <c r="K37" s="251"/>
      <c r="L37" s="403"/>
      <c r="M37" s="309"/>
    </row>
    <row r="38" spans="1:13" s="419" customFormat="1" ht="15.75" customHeight="1">
      <c r="A38" s="406" t="s">
        <v>102</v>
      </c>
      <c r="B38" s="407"/>
      <c r="C38" s="408">
        <v>43683</v>
      </c>
      <c r="D38" s="409">
        <v>43684</v>
      </c>
      <c r="E38" s="409">
        <v>43685</v>
      </c>
      <c r="G38" s="410">
        <v>42900000</v>
      </c>
      <c r="H38" s="411" t="s">
        <v>9</v>
      </c>
      <c r="I38" s="411" t="s">
        <v>98</v>
      </c>
      <c r="J38" s="411" t="s">
        <v>81</v>
      </c>
      <c r="K38" s="412"/>
      <c r="L38" s="413">
        <f>DAYS360(C38,D38)</f>
        <v>1</v>
      </c>
      <c r="M38" s="414"/>
    </row>
    <row r="39" spans="1:13" s="419" customFormat="1" ht="15.75" customHeight="1">
      <c r="A39" s="406" t="s">
        <v>103</v>
      </c>
      <c r="B39" s="407"/>
      <c r="C39" s="408">
        <v>43687</v>
      </c>
      <c r="D39" s="409">
        <v>43689</v>
      </c>
      <c r="E39" s="409">
        <v>43690</v>
      </c>
      <c r="G39" s="410">
        <v>25000000</v>
      </c>
      <c r="H39" s="411" t="s">
        <v>9</v>
      </c>
      <c r="I39" s="411" t="s">
        <v>11</v>
      </c>
      <c r="J39" s="411" t="s">
        <v>81</v>
      </c>
      <c r="K39" s="412"/>
      <c r="L39" s="413">
        <f>DAYS360(C39,D39)</f>
        <v>2</v>
      </c>
      <c r="M39" s="414"/>
    </row>
    <row r="40" spans="1:13" s="419" customFormat="1" ht="15.75" customHeight="1">
      <c r="A40" s="406" t="s">
        <v>97</v>
      </c>
      <c r="B40" s="407"/>
      <c r="C40" s="408">
        <v>43690</v>
      </c>
      <c r="D40" s="409">
        <v>43690</v>
      </c>
      <c r="E40" s="409">
        <v>43691</v>
      </c>
      <c r="G40" s="410">
        <v>58550000</v>
      </c>
      <c r="H40" s="411" t="s">
        <v>9</v>
      </c>
      <c r="I40" s="411" t="s">
        <v>11</v>
      </c>
      <c r="J40" s="411" t="s">
        <v>83</v>
      </c>
      <c r="K40" s="412"/>
      <c r="L40" s="413">
        <f>DAYS360(C40,D40)</f>
        <v>0</v>
      </c>
      <c r="M40" s="414"/>
    </row>
    <row r="41" spans="1:13" s="419" customFormat="1" ht="15.75" customHeight="1">
      <c r="A41" s="406" t="s">
        <v>109</v>
      </c>
      <c r="B41" s="407"/>
      <c r="C41" s="408">
        <v>43693</v>
      </c>
      <c r="D41" s="409">
        <v>43693</v>
      </c>
      <c r="E41" s="409">
        <v>43695</v>
      </c>
      <c r="G41" s="410">
        <v>59400000</v>
      </c>
      <c r="H41" s="411" t="s">
        <v>9</v>
      </c>
      <c r="I41" s="411" t="s">
        <v>11</v>
      </c>
      <c r="J41" s="411" t="s">
        <v>83</v>
      </c>
      <c r="K41" s="412"/>
      <c r="L41" s="413">
        <f>DAYS360(C41,D41)</f>
        <v>0</v>
      </c>
      <c r="M41" s="414"/>
    </row>
    <row r="42" spans="1:13" ht="15">
      <c r="A42" s="245"/>
      <c r="B42" s="258"/>
      <c r="C42" s="247" t="s">
        <v>43</v>
      </c>
      <c r="D42" s="311"/>
      <c r="E42" s="248"/>
      <c r="F42" s="248"/>
      <c r="G42" s="157" t="s">
        <v>57</v>
      </c>
      <c r="H42" s="250">
        <f>MEDIAN(L43:L46)</f>
        <v>0.5</v>
      </c>
      <c r="I42" s="247" t="s">
        <v>56</v>
      </c>
      <c r="J42" s="248"/>
      <c r="K42" s="251"/>
      <c r="L42" s="413"/>
      <c r="M42" s="257"/>
    </row>
    <row r="43" spans="1:13" s="419" customFormat="1" ht="15.75" customHeight="1">
      <c r="A43" s="406" t="s">
        <v>110</v>
      </c>
      <c r="B43" s="407"/>
      <c r="C43" s="408">
        <v>43685</v>
      </c>
      <c r="D43" s="409">
        <v>43685</v>
      </c>
      <c r="E43" s="409">
        <v>43687</v>
      </c>
      <c r="G43" s="410">
        <v>60830000</v>
      </c>
      <c r="H43" s="411" t="s">
        <v>9</v>
      </c>
      <c r="I43" s="411" t="s">
        <v>99</v>
      </c>
      <c r="J43" s="411" t="s">
        <v>113</v>
      </c>
      <c r="K43" s="412"/>
      <c r="L43" s="413">
        <f>DAYS360(C43,D43)</f>
        <v>0</v>
      </c>
      <c r="M43" s="414"/>
    </row>
    <row r="44" spans="1:13" s="419" customFormat="1" ht="15.75" customHeight="1">
      <c r="A44" s="406" t="s">
        <v>111</v>
      </c>
      <c r="B44" s="407"/>
      <c r="C44" s="408">
        <v>43686</v>
      </c>
      <c r="D44" s="409">
        <v>43687</v>
      </c>
      <c r="E44" s="409">
        <v>43688</v>
      </c>
      <c r="G44" s="410">
        <v>36000000</v>
      </c>
      <c r="H44" s="411" t="s">
        <v>9</v>
      </c>
      <c r="I44" s="411" t="s">
        <v>11</v>
      </c>
      <c r="J44" s="411" t="s">
        <v>66</v>
      </c>
      <c r="K44" s="412"/>
      <c r="L44" s="413">
        <f>DAYS360(C44,D44)</f>
        <v>1</v>
      </c>
      <c r="M44" s="414"/>
    </row>
    <row r="45" spans="1:13" s="419" customFormat="1" ht="15.75" customHeight="1">
      <c r="A45" s="406" t="s">
        <v>103</v>
      </c>
      <c r="B45" s="407"/>
      <c r="C45" s="408">
        <v>43687</v>
      </c>
      <c r="D45" s="409">
        <v>43688</v>
      </c>
      <c r="E45" s="409">
        <v>43689</v>
      </c>
      <c r="G45" s="410">
        <v>30000000</v>
      </c>
      <c r="H45" s="411" t="s">
        <v>9</v>
      </c>
      <c r="I45" s="411" t="s">
        <v>11</v>
      </c>
      <c r="J45" s="411" t="s">
        <v>81</v>
      </c>
      <c r="K45" s="412"/>
      <c r="L45" s="413">
        <f>DAYS360(C45,D45)</f>
        <v>1</v>
      </c>
      <c r="M45" s="414"/>
    </row>
    <row r="46" spans="1:13" s="419" customFormat="1" ht="15.75" customHeight="1">
      <c r="A46" s="406" t="s">
        <v>104</v>
      </c>
      <c r="B46" s="407"/>
      <c r="C46" s="408">
        <v>43692</v>
      </c>
      <c r="D46" s="409">
        <v>43692</v>
      </c>
      <c r="E46" s="409">
        <v>43693</v>
      </c>
      <c r="G46" s="410">
        <v>14000000</v>
      </c>
      <c r="H46" s="411" t="s">
        <v>9</v>
      </c>
      <c r="I46" s="411" t="s">
        <v>112</v>
      </c>
      <c r="J46" s="411" t="s">
        <v>114</v>
      </c>
      <c r="K46" s="412"/>
      <c r="L46" s="413">
        <f>DAYS360(C46,D46)</f>
        <v>0</v>
      </c>
      <c r="M46" s="414"/>
    </row>
    <row r="47" spans="1:13" ht="14.25" customHeight="1">
      <c r="A47" s="245"/>
      <c r="B47" s="258"/>
      <c r="C47" s="155" t="s">
        <v>78</v>
      </c>
      <c r="D47" s="248"/>
      <c r="E47" s="248"/>
      <c r="F47" s="248"/>
      <c r="G47" s="249" t="s">
        <v>57</v>
      </c>
      <c r="H47" s="259" t="s">
        <v>64</v>
      </c>
      <c r="I47" s="155" t="s">
        <v>56</v>
      </c>
      <c r="J47" s="248"/>
      <c r="K47" s="251"/>
      <c r="M47" s="257"/>
    </row>
    <row r="48" spans="1:13" s="429" customFormat="1" ht="15">
      <c r="A48" s="135" t="s">
        <v>64</v>
      </c>
      <c r="K48" s="430"/>
      <c r="L48" s="403"/>
      <c r="M48" s="309"/>
    </row>
    <row r="49" spans="1:13" ht="15">
      <c r="A49" s="245"/>
      <c r="B49" s="258"/>
      <c r="C49" s="247" t="s">
        <v>17</v>
      </c>
      <c r="D49" s="248"/>
      <c r="E49" s="248"/>
      <c r="F49" s="248"/>
      <c r="G49" s="249" t="s">
        <v>57</v>
      </c>
      <c r="H49" s="259" t="s">
        <v>64</v>
      </c>
      <c r="I49" s="247" t="s">
        <v>56</v>
      </c>
      <c r="J49" s="248"/>
      <c r="K49" s="251"/>
      <c r="M49" s="257"/>
    </row>
    <row r="50" spans="1:13" ht="15">
      <c r="A50" s="135" t="s">
        <v>64</v>
      </c>
      <c r="K50" s="255"/>
      <c r="M50" s="257"/>
    </row>
    <row r="51" spans="1:13" ht="15">
      <c r="A51" s="245"/>
      <c r="B51" s="258"/>
      <c r="C51" s="247" t="s">
        <v>71</v>
      </c>
      <c r="D51" s="248"/>
      <c r="E51" s="248"/>
      <c r="F51" s="248"/>
      <c r="G51" s="249" t="s">
        <v>57</v>
      </c>
      <c r="H51" s="250">
        <f>MEDIAN(L52:L56)</f>
        <v>2</v>
      </c>
      <c r="I51" s="247" t="s">
        <v>56</v>
      </c>
      <c r="J51" s="248"/>
      <c r="K51" s="251"/>
      <c r="M51" s="257"/>
    </row>
    <row r="52" spans="1:13" s="419" customFormat="1" ht="15.75" customHeight="1">
      <c r="A52" s="406" t="s">
        <v>96</v>
      </c>
      <c r="B52" s="407"/>
      <c r="C52" s="408">
        <v>43681</v>
      </c>
      <c r="D52" s="409">
        <v>43682</v>
      </c>
      <c r="E52" s="409">
        <v>43685</v>
      </c>
      <c r="G52" s="410">
        <v>43050000</v>
      </c>
      <c r="H52" s="411" t="s">
        <v>9</v>
      </c>
      <c r="I52" s="411" t="s">
        <v>98</v>
      </c>
      <c r="J52" s="411" t="s">
        <v>81</v>
      </c>
      <c r="K52" s="412"/>
      <c r="L52" s="413">
        <f>DAYS360(C52,D52)</f>
        <v>1</v>
      </c>
      <c r="M52" s="414"/>
    </row>
    <row r="53" spans="1:13" s="419" customFormat="1" ht="15.75" customHeight="1">
      <c r="A53" s="406" t="s">
        <v>105</v>
      </c>
      <c r="B53" s="407"/>
      <c r="C53" s="408">
        <v>43681</v>
      </c>
      <c r="D53" s="409">
        <v>43685</v>
      </c>
      <c r="E53" s="409">
        <v>43687</v>
      </c>
      <c r="G53" s="410">
        <v>60000000</v>
      </c>
      <c r="H53" s="411" t="s">
        <v>9</v>
      </c>
      <c r="I53" s="411" t="s">
        <v>11</v>
      </c>
      <c r="J53" s="411" t="s">
        <v>116</v>
      </c>
      <c r="K53" s="412"/>
      <c r="L53" s="413">
        <f>DAYS360(C53,D53)</f>
        <v>4</v>
      </c>
      <c r="M53" s="414"/>
    </row>
    <row r="54" spans="1:13" s="419" customFormat="1" ht="15.75" customHeight="1">
      <c r="A54" s="406" t="s">
        <v>101</v>
      </c>
      <c r="B54" s="407"/>
      <c r="C54" s="408">
        <v>43684</v>
      </c>
      <c r="D54" s="409">
        <v>43687</v>
      </c>
      <c r="E54" s="409">
        <v>43688</v>
      </c>
      <c r="G54" s="410">
        <v>27000000</v>
      </c>
      <c r="H54" s="411" t="s">
        <v>9</v>
      </c>
      <c r="I54" s="411" t="s">
        <v>11</v>
      </c>
      <c r="J54" s="411" t="s">
        <v>80</v>
      </c>
      <c r="K54" s="412"/>
      <c r="L54" s="413">
        <f>DAYS360(C54,D54)</f>
        <v>3</v>
      </c>
      <c r="M54" s="414"/>
    </row>
    <row r="55" spans="1:13" s="419" customFormat="1" ht="15.75" customHeight="1">
      <c r="A55" s="406" t="s">
        <v>106</v>
      </c>
      <c r="B55" s="407"/>
      <c r="C55" s="408">
        <v>43686</v>
      </c>
      <c r="D55" s="409">
        <v>43688</v>
      </c>
      <c r="E55" s="409">
        <v>43690</v>
      </c>
      <c r="G55" s="410">
        <v>36000000</v>
      </c>
      <c r="H55" s="411" t="s">
        <v>9</v>
      </c>
      <c r="I55" s="411" t="s">
        <v>94</v>
      </c>
      <c r="J55" s="411" t="s">
        <v>117</v>
      </c>
      <c r="K55" s="412"/>
      <c r="L55" s="413">
        <f>DAYS360(C55,D55)</f>
        <v>2</v>
      </c>
      <c r="M55" s="414"/>
    </row>
    <row r="56" spans="1:13" s="419" customFormat="1" ht="15.75" customHeight="1">
      <c r="A56" s="406" t="s">
        <v>115</v>
      </c>
      <c r="B56" s="407"/>
      <c r="C56" s="408">
        <v>43689</v>
      </c>
      <c r="D56" s="409">
        <v>43690</v>
      </c>
      <c r="E56" s="409">
        <v>43691</v>
      </c>
      <c r="G56" s="410">
        <v>30000000</v>
      </c>
      <c r="H56" s="411" t="s">
        <v>9</v>
      </c>
      <c r="I56" s="411" t="s">
        <v>11</v>
      </c>
      <c r="J56" s="411" t="s">
        <v>82</v>
      </c>
      <c r="K56" s="412"/>
      <c r="L56" s="413">
        <f>DAYS360(C56,D56)</f>
        <v>1</v>
      </c>
      <c r="M56" s="414"/>
    </row>
    <row r="57" spans="1:13" ht="15">
      <c r="A57" s="245"/>
      <c r="B57" s="258"/>
      <c r="C57" s="247" t="s">
        <v>19</v>
      </c>
      <c r="D57" s="248"/>
      <c r="E57" s="248"/>
      <c r="F57" s="248"/>
      <c r="G57" s="249" t="s">
        <v>57</v>
      </c>
      <c r="H57" s="259" t="s">
        <v>64</v>
      </c>
      <c r="I57" s="247" t="s">
        <v>56</v>
      </c>
      <c r="J57" s="248"/>
      <c r="K57" s="251"/>
      <c r="M57" s="257"/>
    </row>
    <row r="58" spans="1:13" ht="15">
      <c r="A58" s="282" t="s">
        <v>64</v>
      </c>
      <c r="B58" s="241"/>
      <c r="C58" s="241"/>
      <c r="D58" s="222"/>
      <c r="E58" s="223"/>
      <c r="F58" s="241"/>
      <c r="G58" s="254"/>
      <c r="H58" s="223"/>
      <c r="I58" s="223"/>
      <c r="J58" s="312"/>
      <c r="K58" s="243"/>
      <c r="M58" s="257"/>
    </row>
    <row r="59" spans="1:13" ht="15">
      <c r="A59" s="282"/>
      <c r="B59" s="241"/>
      <c r="C59" s="241"/>
      <c r="D59" s="222"/>
      <c r="E59" s="223"/>
      <c r="F59" s="241"/>
      <c r="G59" s="254"/>
      <c r="H59" s="223"/>
      <c r="I59" s="223"/>
      <c r="J59" s="312"/>
      <c r="K59" s="243"/>
      <c r="M59" s="257"/>
    </row>
    <row r="60" spans="1:17" ht="15">
      <c r="A60" s="238"/>
      <c r="B60" s="241"/>
      <c r="C60" s="266" t="s">
        <v>10</v>
      </c>
      <c r="D60" s="267"/>
      <c r="E60" s="267"/>
      <c r="F60" s="268">
        <f>SUM(F38:F58)</f>
        <v>0</v>
      </c>
      <c r="G60" s="269">
        <f>SUM(G38:G59)</f>
        <v>522730000</v>
      </c>
      <c r="H60" s="223"/>
      <c r="I60" s="313"/>
      <c r="J60" s="312"/>
      <c r="K60" s="243"/>
      <c r="M60" s="257"/>
      <c r="N60" s="378"/>
      <c r="O60" s="378"/>
      <c r="P60" s="378"/>
      <c r="Q60" s="280"/>
    </row>
    <row r="61" spans="1:17" s="378" customFormat="1" ht="15">
      <c r="A61" s="294" t="s">
        <v>18</v>
      </c>
      <c r="B61" s="295"/>
      <c r="C61" s="296"/>
      <c r="D61" s="296"/>
      <c r="E61" s="296"/>
      <c r="F61" s="295"/>
      <c r="G61" s="297"/>
      <c r="H61" s="298"/>
      <c r="I61" s="298"/>
      <c r="J61" s="296"/>
      <c r="K61" s="299" t="s">
        <v>18</v>
      </c>
      <c r="L61" s="403"/>
      <c r="M61" s="257"/>
      <c r="Q61" s="280"/>
    </row>
    <row r="62" spans="1:17" s="378" customFormat="1" ht="15">
      <c r="A62" s="300"/>
      <c r="B62" s="234"/>
      <c r="C62" s="301"/>
      <c r="D62" s="301"/>
      <c r="E62" s="302" t="str">
        <f>E35</f>
        <v>WILLIAMS BRAZIL SUGAR LINE UP EDITION 07.08.2019</v>
      </c>
      <c r="F62" s="234"/>
      <c r="G62" s="303"/>
      <c r="H62" s="304"/>
      <c r="I62" s="304"/>
      <c r="J62" s="301"/>
      <c r="K62" s="305"/>
      <c r="L62" s="403"/>
      <c r="M62" s="309"/>
      <c r="N62" s="261"/>
      <c r="O62" s="261"/>
      <c r="P62" s="261"/>
      <c r="Q62" s="280"/>
    </row>
    <row r="63" spans="1:17" ht="15">
      <c r="A63" s="306"/>
      <c r="B63" s="239" t="s">
        <v>41</v>
      </c>
      <c r="C63" s="240"/>
      <c r="D63" s="278"/>
      <c r="E63" s="278"/>
      <c r="F63" s="279"/>
      <c r="G63" s="307"/>
      <c r="H63" s="308"/>
      <c r="I63" s="308"/>
      <c r="J63" s="308"/>
      <c r="K63" s="363"/>
      <c r="M63" s="257"/>
      <c r="N63" s="378"/>
      <c r="O63" s="378"/>
      <c r="P63" s="378"/>
      <c r="Q63" s="280"/>
    </row>
    <row r="64" spans="1:13" ht="15" customHeight="1">
      <c r="A64" s="245"/>
      <c r="B64" s="246"/>
      <c r="C64" s="247" t="s">
        <v>20</v>
      </c>
      <c r="D64" s="248"/>
      <c r="E64" s="248"/>
      <c r="F64" s="248"/>
      <c r="G64" s="157" t="s">
        <v>57</v>
      </c>
      <c r="H64" s="158" t="s">
        <v>64</v>
      </c>
      <c r="I64" s="247" t="s">
        <v>56</v>
      </c>
      <c r="J64" s="248"/>
      <c r="K64" s="251"/>
      <c r="M64" s="257"/>
    </row>
    <row r="65" spans="1:13" s="378" customFormat="1" ht="15" customHeight="1">
      <c r="A65" s="282" t="s">
        <v>64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81"/>
      <c r="L65" s="403"/>
      <c r="M65" s="257"/>
    </row>
    <row r="66" spans="1:13" ht="15" customHeight="1">
      <c r="A66" s="245"/>
      <c r="B66" s="258"/>
      <c r="C66" s="247" t="s">
        <v>47</v>
      </c>
      <c r="D66" s="248"/>
      <c r="E66" s="248"/>
      <c r="F66" s="248"/>
      <c r="G66" s="249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M67" s="257"/>
    </row>
    <row r="68" spans="1:13" ht="15">
      <c r="A68" s="245"/>
      <c r="B68" s="258"/>
      <c r="C68" s="247" t="s">
        <v>21</v>
      </c>
      <c r="D68" s="248"/>
      <c r="E68" s="248"/>
      <c r="F68" s="248"/>
      <c r="G68" s="249" t="s">
        <v>57</v>
      </c>
      <c r="H68" s="250">
        <f>MEDIAN(L69:L71)</f>
        <v>0</v>
      </c>
      <c r="I68" s="155" t="s">
        <v>56</v>
      </c>
      <c r="J68" s="248"/>
      <c r="K68" s="251"/>
      <c r="M68" s="257"/>
    </row>
    <row r="69" spans="1:13" s="419" customFormat="1" ht="15.75" customHeight="1">
      <c r="A69" s="406" t="s">
        <v>118</v>
      </c>
      <c r="B69" s="407"/>
      <c r="C69" s="408">
        <v>43686</v>
      </c>
      <c r="D69" s="409">
        <v>43686</v>
      </c>
      <c r="E69" s="409">
        <v>43689</v>
      </c>
      <c r="G69" s="410">
        <v>56186000</v>
      </c>
      <c r="H69" s="411" t="s">
        <v>9</v>
      </c>
      <c r="I69" s="411" t="s">
        <v>85</v>
      </c>
      <c r="J69" s="411" t="s">
        <v>84</v>
      </c>
      <c r="K69" s="412"/>
      <c r="L69" s="413">
        <f>DAYS360(C69,D69)</f>
        <v>0</v>
      </c>
      <c r="M69" s="414"/>
    </row>
    <row r="70" spans="1:13" s="419" customFormat="1" ht="15.75" customHeight="1">
      <c r="A70" s="406" t="s">
        <v>95</v>
      </c>
      <c r="B70" s="407"/>
      <c r="C70" s="408">
        <v>43692</v>
      </c>
      <c r="D70" s="409">
        <v>43692</v>
      </c>
      <c r="E70" s="409">
        <v>43694</v>
      </c>
      <c r="G70" s="410">
        <v>36300000</v>
      </c>
      <c r="H70" s="411" t="s">
        <v>9</v>
      </c>
      <c r="I70" s="411" t="s">
        <v>11</v>
      </c>
      <c r="J70" s="411" t="s">
        <v>66</v>
      </c>
      <c r="K70" s="412"/>
      <c r="L70" s="413">
        <f>DAYS360(C70,D70)</f>
        <v>0</v>
      </c>
      <c r="M70" s="414"/>
    </row>
    <row r="71" spans="1:13" s="419" customFormat="1" ht="15.75" customHeight="1">
      <c r="A71" s="406" t="s">
        <v>119</v>
      </c>
      <c r="B71" s="407"/>
      <c r="C71" s="408">
        <v>43694</v>
      </c>
      <c r="D71" s="409">
        <v>43694</v>
      </c>
      <c r="E71" s="409">
        <v>43696</v>
      </c>
      <c r="G71" s="410">
        <v>33000000</v>
      </c>
      <c r="H71" s="411" t="s">
        <v>9</v>
      </c>
      <c r="I71" s="411" t="s">
        <v>86</v>
      </c>
      <c r="J71" s="411" t="s">
        <v>15</v>
      </c>
      <c r="K71" s="412"/>
      <c r="L71" s="413">
        <f>DAYS360(C71,D71)</f>
        <v>0</v>
      </c>
      <c r="M71" s="414"/>
    </row>
    <row r="72" spans="1:13" ht="13.5" customHeight="1">
      <c r="A72" s="245"/>
      <c r="B72" s="258"/>
      <c r="C72" s="247" t="s">
        <v>42</v>
      </c>
      <c r="D72" s="248"/>
      <c r="E72" s="248"/>
      <c r="F72" s="248"/>
      <c r="G72" s="157" t="s">
        <v>57</v>
      </c>
      <c r="H72" s="259" t="s">
        <v>64</v>
      </c>
      <c r="I72" s="247" t="s">
        <v>56</v>
      </c>
      <c r="J72" s="248"/>
      <c r="K72" s="251"/>
      <c r="M72" s="257"/>
    </row>
    <row r="73" spans="1:13" s="425" customFormat="1" ht="15" customHeight="1">
      <c r="A73" s="282" t="s">
        <v>64</v>
      </c>
      <c r="K73" s="281"/>
      <c r="L73" s="403"/>
      <c r="M73" s="309"/>
    </row>
    <row r="74" spans="1:13" ht="15">
      <c r="A74" s="245"/>
      <c r="B74" s="258"/>
      <c r="C74" s="247" t="s">
        <v>49</v>
      </c>
      <c r="D74" s="248"/>
      <c r="E74" s="248"/>
      <c r="F74" s="248"/>
      <c r="G74" s="249" t="s">
        <v>57</v>
      </c>
      <c r="H74" s="259" t="s">
        <v>64</v>
      </c>
      <c r="I74" s="247" t="s">
        <v>56</v>
      </c>
      <c r="J74" s="248"/>
      <c r="K74" s="251"/>
      <c r="M74" s="257"/>
    </row>
    <row r="75" spans="1:13" s="378" customFormat="1" ht="15" customHeight="1">
      <c r="A75" s="282" t="s">
        <v>64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81"/>
      <c r="L75" s="403"/>
      <c r="M75" s="257"/>
    </row>
    <row r="76" spans="1:13" ht="15">
      <c r="A76" s="245"/>
      <c r="B76" s="258"/>
      <c r="C76" s="247" t="s">
        <v>35</v>
      </c>
      <c r="D76" s="248"/>
      <c r="E76" s="248"/>
      <c r="F76" s="248"/>
      <c r="G76" s="249" t="s">
        <v>57</v>
      </c>
      <c r="H76" s="259" t="s">
        <v>64</v>
      </c>
      <c r="I76" s="247" t="s">
        <v>56</v>
      </c>
      <c r="J76" s="248"/>
      <c r="K76" s="251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03"/>
      <c r="M77" s="257"/>
    </row>
    <row r="78" spans="1:13" s="378" customFormat="1" ht="15">
      <c r="A78" s="245"/>
      <c r="B78" s="258"/>
      <c r="C78" s="155" t="s">
        <v>75</v>
      </c>
      <c r="D78" s="248"/>
      <c r="E78" s="248"/>
      <c r="F78" s="248"/>
      <c r="G78" s="249" t="s">
        <v>57</v>
      </c>
      <c r="H78" s="158" t="s">
        <v>64</v>
      </c>
      <c r="I78" s="247" t="s">
        <v>56</v>
      </c>
      <c r="J78" s="248"/>
      <c r="K78" s="251"/>
      <c r="L78" s="403"/>
      <c r="M78" s="257"/>
    </row>
    <row r="79" spans="1:13" s="378" customFormat="1" ht="15" customHeight="1">
      <c r="A79" s="282" t="s">
        <v>64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81"/>
      <c r="L79" s="403"/>
      <c r="M79" s="257"/>
    </row>
    <row r="80" spans="1:13" ht="15" customHeight="1">
      <c r="A80" s="245"/>
      <c r="B80" s="258"/>
      <c r="C80" s="247" t="s">
        <v>23</v>
      </c>
      <c r="D80" s="248"/>
      <c r="E80" s="248"/>
      <c r="F80" s="248"/>
      <c r="G80" s="249" t="s">
        <v>57</v>
      </c>
      <c r="H80" s="158" t="s">
        <v>64</v>
      </c>
      <c r="I80" s="155" t="s">
        <v>56</v>
      </c>
      <c r="J80" s="248"/>
      <c r="K80" s="251"/>
      <c r="M80" s="257"/>
    </row>
    <row r="81" spans="1:13" s="424" customFormat="1" ht="15" customHeight="1">
      <c r="A81" s="282" t="s">
        <v>64</v>
      </c>
      <c r="K81" s="281"/>
      <c r="L81" s="403"/>
      <c r="M81" s="309"/>
    </row>
    <row r="82" spans="1:13" ht="15">
      <c r="A82" s="238"/>
      <c r="B82" s="314"/>
      <c r="C82" s="315"/>
      <c r="D82" s="316"/>
      <c r="E82" s="315"/>
      <c r="F82" s="276"/>
      <c r="G82" s="317"/>
      <c r="H82" s="308"/>
      <c r="I82" s="308"/>
      <c r="J82" s="275"/>
      <c r="K82" s="363"/>
      <c r="M82" s="257"/>
    </row>
    <row r="83" spans="1:13" ht="15">
      <c r="A83" s="265"/>
      <c r="B83" s="362"/>
      <c r="C83" s="364" t="s">
        <v>10</v>
      </c>
      <c r="D83" s="365"/>
      <c r="E83" s="365"/>
      <c r="F83" s="268">
        <f>SUM(F64:F82)</f>
        <v>0</v>
      </c>
      <c r="G83" s="269">
        <f>SUM(G65:G82)</f>
        <v>125486000</v>
      </c>
      <c r="H83" s="362"/>
      <c r="I83" s="362"/>
      <c r="J83" s="362"/>
      <c r="K83" s="363"/>
      <c r="M83" s="257"/>
    </row>
    <row r="84" spans="1:13" ht="15">
      <c r="A84" s="265"/>
      <c r="B84" s="362"/>
      <c r="C84" s="217"/>
      <c r="D84" s="217"/>
      <c r="E84" s="217"/>
      <c r="F84" s="217"/>
      <c r="G84" s="217"/>
      <c r="H84" s="362"/>
      <c r="I84" s="362"/>
      <c r="J84" s="362"/>
      <c r="K84" s="318"/>
      <c r="M84" s="257"/>
    </row>
    <row r="85" spans="1:13" ht="15" customHeight="1">
      <c r="A85" s="306"/>
      <c r="B85" s="319"/>
      <c r="C85" s="314"/>
      <c r="D85" s="314"/>
      <c r="E85" s="314"/>
      <c r="F85" s="317"/>
      <c r="G85" s="317"/>
      <c r="H85" s="320"/>
      <c r="I85" s="320"/>
      <c r="J85" s="321"/>
      <c r="K85" s="363"/>
      <c r="M85" s="257"/>
    </row>
    <row r="86" spans="1:13" ht="15">
      <c r="A86" s="265"/>
      <c r="B86" s="362"/>
      <c r="C86" s="217"/>
      <c r="D86" s="217"/>
      <c r="E86" s="217"/>
      <c r="F86" s="217"/>
      <c r="G86" s="217"/>
      <c r="H86" s="362"/>
      <c r="I86" s="362"/>
      <c r="J86" s="362"/>
      <c r="K86" s="363"/>
      <c r="M86" s="257"/>
    </row>
    <row r="87" spans="1:13" ht="15">
      <c r="A87" s="265"/>
      <c r="B87" s="439" t="s">
        <v>70</v>
      </c>
      <c r="C87" s="440"/>
      <c r="D87" s="440"/>
      <c r="E87" s="365"/>
      <c r="F87" s="268">
        <f>+F14+F60+F83+F33+F20+F27</f>
        <v>0</v>
      </c>
      <c r="G87" s="269">
        <f>+G14+G60+G83+G20+G27</f>
        <v>648216000</v>
      </c>
      <c r="H87" s="362"/>
      <c r="I87" s="362"/>
      <c r="J87" s="362"/>
      <c r="K87" s="363"/>
      <c r="M87" s="257"/>
    </row>
    <row r="88" spans="1:13" ht="15" customHeight="1">
      <c r="A88" s="322"/>
      <c r="B88" s="319"/>
      <c r="C88" s="277"/>
      <c r="D88" s="278"/>
      <c r="E88" s="278"/>
      <c r="F88" s="279"/>
      <c r="G88" s="279"/>
      <c r="H88" s="320"/>
      <c r="I88" s="320"/>
      <c r="J88" s="321"/>
      <c r="K88" s="318"/>
      <c r="M88" s="257"/>
    </row>
    <row r="89" spans="1:13" ht="15">
      <c r="A89" s="323" t="s">
        <v>62</v>
      </c>
      <c r="B89" s="324"/>
      <c r="C89" s="325"/>
      <c r="D89" s="325"/>
      <c r="E89" s="325"/>
      <c r="F89" s="324"/>
      <c r="G89" s="326"/>
      <c r="H89" s="327"/>
      <c r="I89" s="327"/>
      <c r="J89" s="325"/>
      <c r="K89" s="299" t="s">
        <v>62</v>
      </c>
      <c r="M89" s="257"/>
    </row>
    <row r="90" spans="1:13" ht="15">
      <c r="A90" s="328"/>
      <c r="B90" s="234"/>
      <c r="C90" s="329"/>
      <c r="D90" s="329"/>
      <c r="E90" s="329"/>
      <c r="F90" s="234"/>
      <c r="G90" s="303"/>
      <c r="H90" s="304"/>
      <c r="I90" s="304"/>
      <c r="J90" s="329"/>
      <c r="K90" s="330"/>
      <c r="M90" s="257"/>
    </row>
    <row r="91" spans="1:13" ht="39" customHeight="1">
      <c r="A91" s="306"/>
      <c r="B91" s="331"/>
      <c r="C91" s="315"/>
      <c r="D91" s="315"/>
      <c r="E91" s="315"/>
      <c r="F91" s="241"/>
      <c r="G91" s="332" t="str">
        <f>+C1</f>
        <v>Williams Brazil</v>
      </c>
      <c r="H91" s="333"/>
      <c r="I91" s="333"/>
      <c r="J91" s="333"/>
      <c r="K91" s="318"/>
      <c r="M91" s="257"/>
    </row>
    <row r="92" spans="1:13" ht="23.25" customHeight="1">
      <c r="A92" s="322"/>
      <c r="B92" s="334"/>
      <c r="C92" s="220"/>
      <c r="D92" s="220"/>
      <c r="E92" s="220"/>
      <c r="F92" s="241"/>
      <c r="G92" s="335" t="str">
        <f>+C2</f>
        <v>SUGAR LINE UP edition 07.08.2019</v>
      </c>
      <c r="H92" s="220"/>
      <c r="I92" s="220"/>
      <c r="J92" s="220"/>
      <c r="K92" s="336"/>
      <c r="M92" s="257"/>
    </row>
    <row r="93" spans="1:13" ht="15" customHeight="1">
      <c r="A93" s="322"/>
      <c r="B93" s="220"/>
      <c r="C93" s="220"/>
      <c r="D93" s="220"/>
      <c r="E93" s="220"/>
      <c r="F93" s="220"/>
      <c r="G93" s="220"/>
      <c r="H93" s="220"/>
      <c r="I93" s="220"/>
      <c r="J93" s="220"/>
      <c r="K93" s="336"/>
      <c r="M93" s="257"/>
    </row>
    <row r="94" spans="1:13" ht="15" customHeight="1">
      <c r="A94" s="322"/>
      <c r="B94" s="220"/>
      <c r="C94" s="220"/>
      <c r="D94" s="220"/>
      <c r="E94" s="220"/>
      <c r="F94" s="220"/>
      <c r="G94" s="220"/>
      <c r="H94" s="220"/>
      <c r="I94" s="220"/>
      <c r="J94" s="220"/>
      <c r="K94" s="336"/>
      <c r="M94" s="257"/>
    </row>
    <row r="95" spans="1:13" ht="15" customHeight="1">
      <c r="A95" s="337" t="s">
        <v>68</v>
      </c>
      <c r="B95" s="338"/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45</v>
      </c>
      <c r="B96" s="276">
        <f>SUM(F14:G14)</f>
        <v>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55</v>
      </c>
      <c r="B97" s="276">
        <f>F20</f>
        <v>0</v>
      </c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46</v>
      </c>
      <c r="B98" s="276">
        <f>SUM(F27:G27)</f>
        <v>0</v>
      </c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12</v>
      </c>
      <c r="B99" s="276">
        <f>SUM(F60:G60)</f>
        <v>522730000</v>
      </c>
      <c r="C99" s="315"/>
      <c r="D99" s="315"/>
      <c r="E99" s="315"/>
      <c r="F99" s="315"/>
      <c r="G99" s="315"/>
      <c r="H99" s="333"/>
      <c r="I99" s="333"/>
      <c r="J99" s="315"/>
      <c r="K99" s="336"/>
      <c r="M99" s="257"/>
    </row>
    <row r="100" spans="1:13" ht="15" customHeight="1">
      <c r="A100" s="339" t="s">
        <v>41</v>
      </c>
      <c r="B100" s="276">
        <f>SUM(F83:G83)</f>
        <v>125486000</v>
      </c>
      <c r="C100" s="315"/>
      <c r="D100" s="315"/>
      <c r="E100" s="315"/>
      <c r="F100" s="315"/>
      <c r="G100" s="315"/>
      <c r="H100" s="333"/>
      <c r="I100" s="333"/>
      <c r="J100" s="315"/>
      <c r="K100" s="336"/>
      <c r="M100" s="257"/>
    </row>
    <row r="101" spans="1:13" ht="15" customHeight="1">
      <c r="A101" s="340" t="s">
        <v>26</v>
      </c>
      <c r="B101" s="341">
        <f>SUM(B96:B100)</f>
        <v>648216000</v>
      </c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284"/>
      <c r="B102" s="241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284"/>
      <c r="B103" s="241"/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342"/>
      <c r="B104" s="343"/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L105" s="428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L106" s="428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46"/>
      <c r="B111" s="347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7" t="s">
        <v>69</v>
      </c>
      <c r="B112" s="338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53</v>
      </c>
      <c r="B113" s="276">
        <f>SUMIF($H$7:$H$85,"A45",$F$7:$F$85)</f>
        <v>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9" t="s">
        <v>52</v>
      </c>
      <c r="B114" s="276">
        <f>SUMIF($H$7:$H$89,"B150",$F$7:$F$89)</f>
        <v>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9" t="s">
        <v>9</v>
      </c>
      <c r="B115" s="276">
        <f>SUMIF(H7:H88,"VHP",G7:G88)</f>
        <v>648216000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180" t="s">
        <v>74</v>
      </c>
      <c r="B116" s="276"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0" t="s">
        <v>26</v>
      </c>
      <c r="B117" s="341">
        <f>SUM(B113:B116)</f>
        <v>648216000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46"/>
      <c r="B118" s="347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322"/>
      <c r="B119" s="348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284"/>
      <c r="B120" s="241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49"/>
      <c r="B121" s="350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220"/>
      <c r="D122" s="220"/>
      <c r="E122" s="220"/>
      <c r="F122" s="220"/>
      <c r="G122" s="220"/>
      <c r="H122" s="225"/>
      <c r="I122" s="220"/>
      <c r="J122" s="220"/>
      <c r="K122" s="226"/>
      <c r="M122" s="257"/>
    </row>
    <row r="123" spans="1:13" ht="15">
      <c r="A123" s="351"/>
      <c r="B123" s="352"/>
      <c r="C123" s="352"/>
      <c r="D123" s="352"/>
      <c r="E123" s="352"/>
      <c r="F123" s="352"/>
      <c r="G123" s="352"/>
      <c r="H123" s="225"/>
      <c r="I123" s="220"/>
      <c r="J123" s="220"/>
      <c r="K123" s="226"/>
      <c r="M123" s="257"/>
    </row>
    <row r="124" spans="1:13" ht="15">
      <c r="A124" s="284"/>
      <c r="B124" s="350"/>
      <c r="C124" s="241"/>
      <c r="D124" s="241"/>
      <c r="E124" s="241"/>
      <c r="F124" s="241"/>
      <c r="G124" s="241"/>
      <c r="H124" s="241"/>
      <c r="I124" s="241"/>
      <c r="J124" s="241"/>
      <c r="K124" s="243"/>
      <c r="M124" s="257"/>
    </row>
    <row r="125" spans="1:13" ht="15">
      <c r="A125" s="284"/>
      <c r="B125" s="241"/>
      <c r="C125" s="241"/>
      <c r="D125" s="241"/>
      <c r="E125" s="241"/>
      <c r="F125" s="241"/>
      <c r="G125" s="241"/>
      <c r="H125" s="241"/>
      <c r="I125" s="241"/>
      <c r="J125" s="241"/>
      <c r="K125" s="243"/>
      <c r="M125" s="257"/>
    </row>
    <row r="126" spans="1:11" ht="15">
      <c r="A126" s="284"/>
      <c r="B126" s="241"/>
      <c r="C126" s="241"/>
      <c r="D126" s="241"/>
      <c r="E126" s="241"/>
      <c r="F126" s="241"/>
      <c r="G126" s="241"/>
      <c r="H126" s="241"/>
      <c r="I126" s="241"/>
      <c r="J126" s="241"/>
      <c r="K126" s="243"/>
    </row>
    <row r="127" spans="1:11" ht="15">
      <c r="A127" s="294" t="s">
        <v>63</v>
      </c>
      <c r="B127" s="353"/>
      <c r="C127" s="353"/>
      <c r="D127" s="353"/>
      <c r="E127" s="353"/>
      <c r="F127" s="353"/>
      <c r="G127" s="353"/>
      <c r="H127" s="354"/>
      <c r="I127" s="353"/>
      <c r="J127" s="353"/>
      <c r="K127" s="299" t="s">
        <v>63</v>
      </c>
    </row>
    <row r="129" ht="15">
      <c r="A129" s="355"/>
    </row>
    <row r="130" spans="1:2" ht="15.75">
      <c r="A130" s="356"/>
      <c r="B130" s="357"/>
    </row>
    <row r="131" ht="15.75">
      <c r="A131" s="358"/>
    </row>
    <row r="132" ht="15">
      <c r="A132" s="359"/>
    </row>
    <row r="133" ht="15.75">
      <c r="A133" s="360"/>
    </row>
    <row r="134" ht="15">
      <c r="A134" s="359"/>
    </row>
  </sheetData>
  <sheetProtection password="F66E" sheet="1"/>
  <mergeCells count="4">
    <mergeCell ref="C1:K1"/>
    <mergeCell ref="C2:K2"/>
    <mergeCell ref="C3:K3"/>
    <mergeCell ref="B87:D87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1" max="255" man="1"/>
    <brk id="8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H10" sqref="H1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1" t="str">
        <f>+LINEUP!C1</f>
        <v>Williams Brazil</v>
      </c>
      <c r="D1" s="441"/>
      <c r="E1" s="441"/>
      <c r="F1" s="441"/>
      <c r="G1" s="441"/>
      <c r="H1" s="441"/>
      <c r="I1" s="441"/>
      <c r="J1" s="441"/>
      <c r="K1" s="442"/>
      <c r="L1" s="1"/>
      <c r="M1" s="59"/>
    </row>
    <row r="2" spans="1:13" ht="26.25">
      <c r="A2" s="34"/>
      <c r="B2" s="1"/>
      <c r="C2" s="433" t="str">
        <f>+LINEUP!C2</f>
        <v>SUGAR LINE UP edition 07.08.2019</v>
      </c>
      <c r="D2" s="433"/>
      <c r="E2" s="433"/>
      <c r="F2" s="433"/>
      <c r="G2" s="433"/>
      <c r="H2" s="433"/>
      <c r="I2" s="433"/>
      <c r="J2" s="433"/>
      <c r="K2" s="443"/>
      <c r="L2" s="1"/>
      <c r="M2" s="59"/>
    </row>
    <row r="3" spans="1:13" ht="15">
      <c r="A3" s="34"/>
      <c r="B3" s="1"/>
      <c r="C3" s="436" t="s">
        <v>79</v>
      </c>
      <c r="D3" s="436"/>
      <c r="E3" s="436"/>
      <c r="F3" s="436"/>
      <c r="G3" s="436"/>
      <c r="H3" s="436"/>
      <c r="I3" s="436"/>
      <c r="J3" s="436"/>
      <c r="K3" s="444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27" customFormat="1" ht="15">
      <c r="A48" s="135" t="s">
        <v>64</v>
      </c>
      <c r="C48" s="134"/>
      <c r="D48" s="140"/>
      <c r="E48" s="140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1" s="424" customFormat="1" ht="15">
      <c r="A56" s="135" t="s">
        <v>64</v>
      </c>
      <c r="C56" s="134"/>
      <c r="D56" s="140"/>
      <c r="E56" s="140"/>
      <c r="G56" s="86"/>
      <c r="H56" s="14"/>
      <c r="I56" s="88"/>
      <c r="J56" s="275"/>
      <c r="K56" s="37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07.08.2019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5" t="s">
        <v>25</v>
      </c>
      <c r="B69" s="446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5" t="s">
        <v>40</v>
      </c>
      <c r="B83" s="446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1" t="str">
        <f>+LINEUP!C1</f>
        <v>Williams Brazil</v>
      </c>
      <c r="D1" s="441"/>
      <c r="E1" s="441"/>
      <c r="F1" s="441"/>
      <c r="G1" s="441"/>
      <c r="H1" s="441"/>
      <c r="I1" s="441"/>
      <c r="J1" s="441"/>
      <c r="K1" s="442"/>
    </row>
    <row r="2" spans="1:11" ht="26.25">
      <c r="A2" s="34"/>
      <c r="B2" s="1"/>
      <c r="C2" s="433" t="str">
        <f>+LINEUP!C2</f>
        <v>SUGAR LINE UP edition 07.08.2019</v>
      </c>
      <c r="D2" s="433"/>
      <c r="E2" s="433"/>
      <c r="F2" s="433"/>
      <c r="G2" s="433"/>
      <c r="H2" s="433"/>
      <c r="I2" s="433"/>
      <c r="J2" s="433"/>
      <c r="K2" s="443"/>
    </row>
    <row r="3" spans="1:11" ht="15">
      <c r="A3" s="34"/>
      <c r="B3" s="1"/>
      <c r="C3" s="436" t="s">
        <v>79</v>
      </c>
      <c r="D3" s="436"/>
      <c r="E3" s="436"/>
      <c r="F3" s="436"/>
      <c r="G3" s="436"/>
      <c r="H3" s="436"/>
      <c r="I3" s="436"/>
      <c r="J3" s="436"/>
      <c r="K3" s="444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17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18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25" customFormat="1" ht="15.75" customHeight="1">
      <c r="A22" s="260" t="s">
        <v>64</v>
      </c>
      <c r="B22" s="263"/>
      <c r="C22" s="252"/>
      <c r="D22" s="253"/>
      <c r="E22" s="383"/>
      <c r="F22" s="254"/>
      <c r="G22" s="254"/>
      <c r="H22" s="51"/>
      <c r="I22" s="51"/>
      <c r="J22" s="51"/>
      <c r="K22" s="426"/>
      <c r="L22" s="403"/>
      <c r="M22" s="309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120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9" customFormat="1" ht="15.75" customHeight="1">
      <c r="A36" s="406" t="s">
        <v>102</v>
      </c>
      <c r="B36" s="407"/>
      <c r="C36" s="408">
        <v>43683</v>
      </c>
      <c r="D36" s="409">
        <v>43684</v>
      </c>
      <c r="E36" s="409">
        <v>43685</v>
      </c>
      <c r="G36" s="410">
        <v>42900000</v>
      </c>
      <c r="H36" s="411" t="s">
        <v>9</v>
      </c>
      <c r="I36" s="411" t="s">
        <v>98</v>
      </c>
      <c r="J36" s="411" t="s">
        <v>81</v>
      </c>
      <c r="K36" s="412"/>
      <c r="L36" s="413"/>
      <c r="M36" s="414"/>
    </row>
    <row r="37" spans="1:13" s="419" customFormat="1" ht="15.75" customHeight="1">
      <c r="A37" s="406" t="s">
        <v>103</v>
      </c>
      <c r="B37" s="407"/>
      <c r="C37" s="408">
        <v>43687</v>
      </c>
      <c r="D37" s="409">
        <v>43689</v>
      </c>
      <c r="E37" s="409">
        <v>43690</v>
      </c>
      <c r="G37" s="410">
        <v>25000000</v>
      </c>
      <c r="H37" s="411" t="s">
        <v>9</v>
      </c>
      <c r="I37" s="411" t="s">
        <v>11</v>
      </c>
      <c r="J37" s="411" t="s">
        <v>81</v>
      </c>
      <c r="K37" s="412"/>
      <c r="L37" s="413"/>
      <c r="M37" s="414"/>
    </row>
    <row r="38" spans="1:13" s="419" customFormat="1" ht="15.75" customHeight="1">
      <c r="A38" s="406" t="s">
        <v>97</v>
      </c>
      <c r="B38" s="407"/>
      <c r="C38" s="408">
        <v>43690</v>
      </c>
      <c r="D38" s="409">
        <v>43690</v>
      </c>
      <c r="E38" s="409">
        <v>43691</v>
      </c>
      <c r="G38" s="410">
        <v>58550000</v>
      </c>
      <c r="H38" s="411" t="s">
        <v>9</v>
      </c>
      <c r="I38" s="411" t="s">
        <v>11</v>
      </c>
      <c r="J38" s="411" t="s">
        <v>83</v>
      </c>
      <c r="K38" s="412"/>
      <c r="L38" s="413"/>
      <c r="M38" s="414"/>
    </row>
    <row r="39" spans="1:13" s="419" customFormat="1" ht="15.75" customHeight="1">
      <c r="A39" s="406" t="s">
        <v>109</v>
      </c>
      <c r="B39" s="407"/>
      <c r="C39" s="408">
        <v>43693</v>
      </c>
      <c r="D39" s="409">
        <v>43693</v>
      </c>
      <c r="E39" s="409">
        <v>43695</v>
      </c>
      <c r="G39" s="410">
        <v>59400000</v>
      </c>
      <c r="H39" s="411" t="s">
        <v>9</v>
      </c>
      <c r="I39" s="411" t="s">
        <v>11</v>
      </c>
      <c r="J39" s="411" t="s">
        <v>83</v>
      </c>
      <c r="K39" s="412"/>
      <c r="L39" s="413"/>
      <c r="M39" s="414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19" customFormat="1" ht="15.75" customHeight="1">
      <c r="A41" s="406" t="s">
        <v>110</v>
      </c>
      <c r="B41" s="407"/>
      <c r="C41" s="408">
        <v>43685</v>
      </c>
      <c r="D41" s="409">
        <v>43685</v>
      </c>
      <c r="E41" s="409">
        <v>43687</v>
      </c>
      <c r="G41" s="410">
        <v>60830000</v>
      </c>
      <c r="H41" s="411" t="s">
        <v>9</v>
      </c>
      <c r="I41" s="411" t="s">
        <v>99</v>
      </c>
      <c r="J41" s="411" t="s">
        <v>113</v>
      </c>
      <c r="K41" s="412"/>
      <c r="L41" s="413"/>
      <c r="M41" s="414"/>
    </row>
    <row r="42" spans="1:13" s="419" customFormat="1" ht="15.75" customHeight="1">
      <c r="A42" s="406" t="s">
        <v>111</v>
      </c>
      <c r="B42" s="407"/>
      <c r="C42" s="408">
        <v>43686</v>
      </c>
      <c r="D42" s="409">
        <v>43687</v>
      </c>
      <c r="E42" s="409">
        <v>43688</v>
      </c>
      <c r="G42" s="410">
        <v>36000000</v>
      </c>
      <c r="H42" s="411" t="s">
        <v>9</v>
      </c>
      <c r="I42" s="411" t="s">
        <v>11</v>
      </c>
      <c r="J42" s="411" t="s">
        <v>66</v>
      </c>
      <c r="K42" s="412"/>
      <c r="L42" s="413"/>
      <c r="M42" s="414"/>
    </row>
    <row r="43" spans="1:13" s="419" customFormat="1" ht="15.75" customHeight="1">
      <c r="A43" s="406" t="s">
        <v>103</v>
      </c>
      <c r="B43" s="407"/>
      <c r="C43" s="408">
        <v>43687</v>
      </c>
      <c r="D43" s="409">
        <v>43688</v>
      </c>
      <c r="E43" s="409">
        <v>43689</v>
      </c>
      <c r="G43" s="410">
        <v>30000000</v>
      </c>
      <c r="H43" s="411" t="s">
        <v>9</v>
      </c>
      <c r="I43" s="411" t="s">
        <v>11</v>
      </c>
      <c r="J43" s="411" t="s">
        <v>81</v>
      </c>
      <c r="K43" s="412"/>
      <c r="L43" s="413"/>
      <c r="M43" s="414"/>
    </row>
    <row r="44" spans="1:13" s="419" customFormat="1" ht="15.75" customHeight="1">
      <c r="A44" s="406" t="s">
        <v>104</v>
      </c>
      <c r="B44" s="407"/>
      <c r="C44" s="408">
        <v>43692</v>
      </c>
      <c r="D44" s="409">
        <v>43692</v>
      </c>
      <c r="E44" s="409">
        <v>43693</v>
      </c>
      <c r="G44" s="410">
        <v>14000000</v>
      </c>
      <c r="H44" s="411" t="s">
        <v>9</v>
      </c>
      <c r="I44" s="411" t="s">
        <v>112</v>
      </c>
      <c r="J44" s="411" t="s">
        <v>114</v>
      </c>
      <c r="K44" s="412"/>
      <c r="L44" s="413"/>
      <c r="M44" s="414"/>
    </row>
    <row r="45" spans="1:13" s="378" customFormat="1" ht="15">
      <c r="A45" s="245"/>
      <c r="B45" s="258"/>
      <c r="C45" s="155" t="s">
        <v>77</v>
      </c>
      <c r="D45" s="248"/>
      <c r="E45" s="380"/>
      <c r="F45" s="248"/>
      <c r="G45" s="249"/>
      <c r="H45" s="250"/>
      <c r="I45" s="247"/>
      <c r="J45" s="248"/>
      <c r="K45" s="251"/>
      <c r="L45" s="256"/>
      <c r="M45" s="257"/>
    </row>
    <row r="46" spans="1:13" s="419" customFormat="1" ht="15.75" customHeight="1">
      <c r="A46" s="135" t="s">
        <v>64</v>
      </c>
      <c r="B46" s="407"/>
      <c r="C46" s="408"/>
      <c r="D46" s="409"/>
      <c r="E46" s="409"/>
      <c r="G46" s="410"/>
      <c r="H46" s="411"/>
      <c r="I46" s="411"/>
      <c r="J46" s="411"/>
      <c r="K46" s="412"/>
      <c r="L46" s="413"/>
      <c r="M46" s="414"/>
    </row>
    <row r="47" spans="1:13" s="218" customFormat="1" ht="15">
      <c r="A47" s="245"/>
      <c r="B47" s="258"/>
      <c r="C47" s="247" t="s">
        <v>71</v>
      </c>
      <c r="D47" s="248"/>
      <c r="E47" s="380"/>
      <c r="F47" s="248"/>
      <c r="G47" s="249" t="s">
        <v>57</v>
      </c>
      <c r="H47" s="250"/>
      <c r="I47" s="247"/>
      <c r="J47" s="248"/>
      <c r="K47" s="251"/>
      <c r="L47" s="256"/>
      <c r="M47" s="257"/>
    </row>
    <row r="48" spans="1:13" s="419" customFormat="1" ht="15.75" customHeight="1">
      <c r="A48" s="406" t="s">
        <v>96</v>
      </c>
      <c r="B48" s="407"/>
      <c r="C48" s="408">
        <v>43681</v>
      </c>
      <c r="D48" s="409">
        <v>43682</v>
      </c>
      <c r="E48" s="409">
        <v>43685</v>
      </c>
      <c r="G48" s="410">
        <v>43050000</v>
      </c>
      <c r="H48" s="411" t="s">
        <v>9</v>
      </c>
      <c r="I48" s="411" t="s">
        <v>98</v>
      </c>
      <c r="J48" s="411" t="s">
        <v>81</v>
      </c>
      <c r="K48" s="412"/>
      <c r="L48" s="413"/>
      <c r="M48" s="414"/>
    </row>
    <row r="49" spans="1:13" s="419" customFormat="1" ht="15.75" customHeight="1">
      <c r="A49" s="406" t="s">
        <v>105</v>
      </c>
      <c r="B49" s="407"/>
      <c r="C49" s="408">
        <v>43681</v>
      </c>
      <c r="D49" s="409">
        <v>43685</v>
      </c>
      <c r="E49" s="409">
        <v>43687</v>
      </c>
      <c r="G49" s="410">
        <v>60000000</v>
      </c>
      <c r="H49" s="411" t="s">
        <v>9</v>
      </c>
      <c r="I49" s="411" t="s">
        <v>11</v>
      </c>
      <c r="J49" s="411" t="s">
        <v>116</v>
      </c>
      <c r="K49" s="412"/>
      <c r="L49" s="413"/>
      <c r="M49" s="414"/>
    </row>
    <row r="50" spans="1:13" s="419" customFormat="1" ht="15.75" customHeight="1">
      <c r="A50" s="406" t="s">
        <v>101</v>
      </c>
      <c r="B50" s="407"/>
      <c r="C50" s="408">
        <v>43684</v>
      </c>
      <c r="D50" s="409">
        <v>43687</v>
      </c>
      <c r="E50" s="409">
        <v>43688</v>
      </c>
      <c r="G50" s="410">
        <v>27000000</v>
      </c>
      <c r="H50" s="411" t="s">
        <v>9</v>
      </c>
      <c r="I50" s="411" t="s">
        <v>11</v>
      </c>
      <c r="J50" s="411" t="s">
        <v>80</v>
      </c>
      <c r="K50" s="412"/>
      <c r="L50" s="413"/>
      <c r="M50" s="414"/>
    </row>
    <row r="51" spans="1:13" s="419" customFormat="1" ht="15.75" customHeight="1">
      <c r="A51" s="406" t="s">
        <v>106</v>
      </c>
      <c r="B51" s="407"/>
      <c r="C51" s="408">
        <v>43686</v>
      </c>
      <c r="D51" s="409">
        <v>43688</v>
      </c>
      <c r="E51" s="409">
        <v>43690</v>
      </c>
      <c r="G51" s="410">
        <v>36000000</v>
      </c>
      <c r="H51" s="411" t="s">
        <v>9</v>
      </c>
      <c r="I51" s="411" t="s">
        <v>94</v>
      </c>
      <c r="J51" s="411" t="s">
        <v>117</v>
      </c>
      <c r="K51" s="412"/>
      <c r="L51" s="413"/>
      <c r="M51" s="414"/>
    </row>
    <row r="52" spans="1:13" s="419" customFormat="1" ht="15.75" customHeight="1">
      <c r="A52" s="406" t="s">
        <v>115</v>
      </c>
      <c r="B52" s="407"/>
      <c r="C52" s="408">
        <v>43689</v>
      </c>
      <c r="D52" s="409">
        <v>43690</v>
      </c>
      <c r="E52" s="409">
        <v>43691</v>
      </c>
      <c r="G52" s="410">
        <v>30000000</v>
      </c>
      <c r="H52" s="411" t="s">
        <v>9</v>
      </c>
      <c r="I52" s="411" t="s">
        <v>11</v>
      </c>
      <c r="J52" s="411" t="s">
        <v>82</v>
      </c>
      <c r="K52" s="412"/>
      <c r="L52" s="413"/>
      <c r="M52" s="414"/>
    </row>
    <row r="53" spans="1:13" s="218" customFormat="1" ht="15">
      <c r="A53" s="245"/>
      <c r="B53" s="258"/>
      <c r="C53" s="247" t="s">
        <v>19</v>
      </c>
      <c r="D53" s="248"/>
      <c r="E53" s="380"/>
      <c r="F53" s="248"/>
      <c r="G53" s="249" t="s">
        <v>57</v>
      </c>
      <c r="H53" s="259"/>
      <c r="I53" s="247"/>
      <c r="J53" s="248"/>
      <c r="K53" s="251"/>
      <c r="L53" s="256"/>
      <c r="M53" s="257"/>
    </row>
    <row r="54" spans="1:13" s="218" customFormat="1" ht="15">
      <c r="A54" s="282" t="s">
        <v>64</v>
      </c>
      <c r="B54" s="362"/>
      <c r="C54" s="362"/>
      <c r="D54" s="222"/>
      <c r="E54" s="223"/>
      <c r="F54" s="362"/>
      <c r="G54" s="254"/>
      <c r="H54" s="223"/>
      <c r="I54" s="223"/>
      <c r="J54" s="312"/>
      <c r="K54" s="363"/>
      <c r="L54" s="256"/>
      <c r="M54" s="257"/>
    </row>
    <row r="55" spans="1:13" s="218" customFormat="1" ht="15">
      <c r="A55" s="282"/>
      <c r="B55" s="362"/>
      <c r="C55" s="362"/>
      <c r="D55" s="222"/>
      <c r="E55" s="223"/>
      <c r="F55" s="362"/>
      <c r="G55" s="254"/>
      <c r="H55" s="223"/>
      <c r="I55" s="223"/>
      <c r="J55" s="312"/>
      <c r="K55" s="363"/>
      <c r="L55" s="256"/>
      <c r="M55" s="257"/>
    </row>
    <row r="56" spans="1:13" s="218" customFormat="1" ht="15">
      <c r="A56" s="238"/>
      <c r="B56" s="362"/>
      <c r="C56" s="364" t="s">
        <v>10</v>
      </c>
      <c r="D56" s="365"/>
      <c r="E56" s="387"/>
      <c r="F56" s="268">
        <f>SUM(F40:F54)</f>
        <v>0</v>
      </c>
      <c r="G56" s="269">
        <f>SUM(G36:G54)</f>
        <v>522730000</v>
      </c>
      <c r="H56" s="223"/>
      <c r="I56" s="313"/>
      <c r="J56" s="312"/>
      <c r="K56" s="363"/>
      <c r="L56" s="256"/>
      <c r="M56" s="257"/>
    </row>
    <row r="57" spans="1:13" s="218" customFormat="1" ht="15">
      <c r="A57" s="294" t="s">
        <v>18</v>
      </c>
      <c r="B57" s="295"/>
      <c r="C57" s="296"/>
      <c r="D57" s="296"/>
      <c r="E57" s="298"/>
      <c r="F57" s="295"/>
      <c r="G57" s="297"/>
      <c r="H57" s="298"/>
      <c r="I57" s="298"/>
      <c r="J57" s="296"/>
      <c r="K57" s="299" t="s">
        <v>18</v>
      </c>
      <c r="L57" s="256"/>
      <c r="M57" s="257"/>
    </row>
    <row r="58" spans="1:13" s="218" customFormat="1" ht="15">
      <c r="A58" s="300"/>
      <c r="B58" s="234"/>
      <c r="C58" s="301"/>
      <c r="D58" s="301"/>
      <c r="E58" s="384" t="str">
        <f>E33</f>
        <v>WILLIAMS BRAZIL SUGAR LINE UP EDITION 07.08.2019</v>
      </c>
      <c r="F58" s="234"/>
      <c r="G58" s="303"/>
      <c r="H58" s="304"/>
      <c r="I58" s="304"/>
      <c r="J58" s="301"/>
      <c r="K58" s="305"/>
      <c r="L58" s="256"/>
      <c r="M58" s="257"/>
    </row>
    <row r="59" spans="1:13" s="218" customFormat="1" ht="15">
      <c r="A59" s="306"/>
      <c r="B59" s="239" t="s">
        <v>41</v>
      </c>
      <c r="C59" s="240"/>
      <c r="D59" s="278"/>
      <c r="E59" s="278"/>
      <c r="F59" s="279"/>
      <c r="G59" s="307"/>
      <c r="H59" s="308"/>
      <c r="I59" s="308"/>
      <c r="J59" s="308"/>
      <c r="K59" s="363"/>
      <c r="L59" s="256"/>
      <c r="M59" s="257"/>
    </row>
    <row r="60" spans="1:13" s="218" customFormat="1" ht="15" customHeight="1">
      <c r="A60" s="245"/>
      <c r="B60" s="246"/>
      <c r="C60" s="247" t="s">
        <v>20</v>
      </c>
      <c r="D60" s="248"/>
      <c r="E60" s="380"/>
      <c r="F60" s="248"/>
      <c r="G60" s="249" t="s">
        <v>57</v>
      </c>
      <c r="H60" s="259"/>
      <c r="I60" s="247"/>
      <c r="J60" s="248"/>
      <c r="K60" s="251"/>
      <c r="L60" s="256"/>
      <c r="M60" s="257"/>
    </row>
    <row r="61" spans="1:13" s="378" customFormat="1" ht="15" customHeight="1">
      <c r="A61" s="282" t="s">
        <v>64</v>
      </c>
      <c r="B61" s="217"/>
      <c r="C61" s="217"/>
      <c r="D61" s="217"/>
      <c r="E61" s="382"/>
      <c r="F61" s="217"/>
      <c r="G61" s="217"/>
      <c r="H61" s="217"/>
      <c r="I61" s="217"/>
      <c r="J61" s="217"/>
      <c r="K61" s="281"/>
      <c r="L61" s="256"/>
      <c r="M61" s="257"/>
    </row>
    <row r="62" spans="1:13" s="218" customFormat="1" ht="15" customHeight="1">
      <c r="A62" s="245"/>
      <c r="B62" s="258"/>
      <c r="C62" s="247" t="s">
        <v>47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21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>
      <c r="A64" s="245"/>
      <c r="B64" s="258"/>
      <c r="C64" s="247" t="s">
        <v>21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419" customFormat="1" ht="15.75" customHeight="1">
      <c r="A65" s="406" t="s">
        <v>118</v>
      </c>
      <c r="B65" s="407"/>
      <c r="C65" s="408">
        <v>43686</v>
      </c>
      <c r="D65" s="409">
        <v>43686</v>
      </c>
      <c r="E65" s="409">
        <v>43689</v>
      </c>
      <c r="G65" s="410">
        <v>56186000</v>
      </c>
      <c r="H65" s="411" t="s">
        <v>9</v>
      </c>
      <c r="I65" s="411" t="s">
        <v>85</v>
      </c>
      <c r="J65" s="411" t="s">
        <v>84</v>
      </c>
      <c r="K65" s="412"/>
      <c r="L65" s="413"/>
      <c r="M65" s="414"/>
    </row>
    <row r="66" spans="1:13" s="419" customFormat="1" ht="15.75" customHeight="1">
      <c r="A66" s="406" t="s">
        <v>95</v>
      </c>
      <c r="B66" s="407"/>
      <c r="C66" s="408">
        <v>43692</v>
      </c>
      <c r="D66" s="409">
        <v>43692</v>
      </c>
      <c r="E66" s="409">
        <v>43694</v>
      </c>
      <c r="G66" s="410">
        <v>36300000</v>
      </c>
      <c r="H66" s="411" t="s">
        <v>9</v>
      </c>
      <c r="I66" s="411" t="s">
        <v>11</v>
      </c>
      <c r="J66" s="411" t="s">
        <v>66</v>
      </c>
      <c r="K66" s="412"/>
      <c r="L66" s="413"/>
      <c r="M66" s="414"/>
    </row>
    <row r="67" spans="1:13" s="419" customFormat="1" ht="15.75" customHeight="1">
      <c r="A67" s="406" t="s">
        <v>119</v>
      </c>
      <c r="B67" s="407"/>
      <c r="C67" s="408">
        <v>43694</v>
      </c>
      <c r="D67" s="409">
        <v>43694</v>
      </c>
      <c r="E67" s="409">
        <v>43696</v>
      </c>
      <c r="G67" s="410">
        <v>33000000</v>
      </c>
      <c r="H67" s="411" t="s">
        <v>9</v>
      </c>
      <c r="I67" s="411" t="s">
        <v>86</v>
      </c>
      <c r="J67" s="411" t="s">
        <v>15</v>
      </c>
      <c r="K67" s="412"/>
      <c r="L67" s="413"/>
      <c r="M67" s="414"/>
    </row>
    <row r="68" spans="1:13" s="218" customFormat="1" ht="13.5" customHeight="1">
      <c r="A68" s="245"/>
      <c r="B68" s="258"/>
      <c r="C68" s="247" t="s">
        <v>42</v>
      </c>
      <c r="D68" s="248"/>
      <c r="E68" s="380"/>
      <c r="F68" s="248"/>
      <c r="G68" s="249" t="s">
        <v>57</v>
      </c>
      <c r="H68" s="259"/>
      <c r="I68" s="247"/>
      <c r="J68" s="248"/>
      <c r="K68" s="251"/>
      <c r="L68" s="256"/>
      <c r="M68" s="257"/>
    </row>
    <row r="69" spans="1:13" s="423" customFormat="1" ht="15" customHeight="1">
      <c r="A69" s="282" t="s">
        <v>64</v>
      </c>
      <c r="B69" s="407"/>
      <c r="C69" s="408"/>
      <c r="D69" s="409"/>
      <c r="E69" s="409"/>
      <c r="F69" s="410"/>
      <c r="G69" s="410"/>
      <c r="H69" s="411"/>
      <c r="I69" s="411"/>
      <c r="J69" s="411"/>
      <c r="K69" s="281"/>
      <c r="L69" s="403"/>
      <c r="M69" s="309"/>
    </row>
    <row r="70" spans="1:13" s="218" customFormat="1" ht="15">
      <c r="A70" s="245"/>
      <c r="B70" s="258"/>
      <c r="C70" s="247" t="s">
        <v>49</v>
      </c>
      <c r="D70" s="248"/>
      <c r="E70" s="380"/>
      <c r="F70" s="248"/>
      <c r="G70" s="249" t="s">
        <v>57</v>
      </c>
      <c r="H70" s="259"/>
      <c r="I70" s="247"/>
      <c r="J70" s="248"/>
      <c r="K70" s="251"/>
      <c r="L70" s="256"/>
      <c r="M70" s="257"/>
    </row>
    <row r="71" spans="1:13" s="218" customFormat="1" ht="15" customHeight="1">
      <c r="A71" s="282" t="s">
        <v>64</v>
      </c>
      <c r="B71" s="217"/>
      <c r="C71" s="217"/>
      <c r="D71" s="217"/>
      <c r="E71" s="382"/>
      <c r="F71" s="217"/>
      <c r="G71" s="217"/>
      <c r="H71" s="217"/>
      <c r="I71" s="217"/>
      <c r="J71" s="217"/>
      <c r="K71" s="281"/>
      <c r="L71" s="256"/>
      <c r="M71" s="257"/>
    </row>
    <row r="72" spans="1:13" s="218" customFormat="1" ht="15">
      <c r="A72" s="245"/>
      <c r="B72" s="258"/>
      <c r="C72" s="247" t="s">
        <v>35</v>
      </c>
      <c r="D72" s="248"/>
      <c r="E72" s="380"/>
      <c r="F72" s="248"/>
      <c r="G72" s="249" t="s">
        <v>57</v>
      </c>
      <c r="H72" s="259"/>
      <c r="I72" s="247"/>
      <c r="J72" s="248"/>
      <c r="K72" s="251"/>
      <c r="L72" s="256"/>
      <c r="M72" s="257"/>
    </row>
    <row r="73" spans="1:13" s="218" customFormat="1" ht="15" customHeight="1">
      <c r="A73" s="282" t="s">
        <v>64</v>
      </c>
      <c r="B73" s="217"/>
      <c r="C73" s="217"/>
      <c r="D73" s="217"/>
      <c r="E73" s="382"/>
      <c r="F73" s="217"/>
      <c r="G73" s="217"/>
      <c r="H73" s="217"/>
      <c r="I73" s="217"/>
      <c r="J73" s="217"/>
      <c r="K73" s="281"/>
      <c r="L73" s="256"/>
      <c r="M73" s="257"/>
    </row>
    <row r="74" spans="1:13" s="218" customFormat="1" ht="15" customHeight="1">
      <c r="A74" s="245"/>
      <c r="B74" s="258"/>
      <c r="C74" s="247" t="s">
        <v>23</v>
      </c>
      <c r="D74" s="248"/>
      <c r="E74" s="380"/>
      <c r="F74" s="248"/>
      <c r="G74" s="249" t="s">
        <v>57</v>
      </c>
      <c r="H74" s="259"/>
      <c r="I74" s="155"/>
      <c r="J74" s="248"/>
      <c r="K74" s="251"/>
      <c r="L74" s="256"/>
      <c r="M74" s="257"/>
    </row>
    <row r="75" spans="1:13" s="424" customFormat="1" ht="15" customHeight="1">
      <c r="A75" s="282" t="s">
        <v>64</v>
      </c>
      <c r="E75" s="420"/>
      <c r="K75" s="281"/>
      <c r="L75" s="403"/>
      <c r="M75" s="309"/>
    </row>
    <row r="76" spans="1:13" s="218" customFormat="1" ht="15">
      <c r="A76" s="238"/>
      <c r="B76" s="314"/>
      <c r="C76" s="315"/>
      <c r="D76" s="316"/>
      <c r="E76" s="308"/>
      <c r="F76" s="276"/>
      <c r="G76" s="317"/>
      <c r="H76" s="308"/>
      <c r="I76" s="308"/>
      <c r="J76" s="275"/>
      <c r="K76" s="363"/>
      <c r="L76" s="256"/>
      <c r="M76" s="257"/>
    </row>
    <row r="77" spans="1:13" s="218" customFormat="1" ht="15">
      <c r="A77" s="265"/>
      <c r="B77" s="362"/>
      <c r="C77" s="364" t="s">
        <v>10</v>
      </c>
      <c r="D77" s="365"/>
      <c r="E77" s="387"/>
      <c r="F77" s="268">
        <f>SUM(F60:F76)</f>
        <v>0</v>
      </c>
      <c r="G77" s="269">
        <f>SUM(G61:G76)</f>
        <v>125486000</v>
      </c>
      <c r="H77" s="362"/>
      <c r="I77" s="362"/>
      <c r="J77" s="362"/>
      <c r="K77" s="363"/>
      <c r="L77" s="256"/>
      <c r="M77" s="257"/>
    </row>
    <row r="78" spans="1:13" s="218" customFormat="1" ht="15">
      <c r="A78" s="265"/>
      <c r="B78" s="362"/>
      <c r="C78" s="366"/>
      <c r="D78" s="366"/>
      <c r="E78" s="366"/>
      <c r="F78" s="367"/>
      <c r="G78" s="367"/>
      <c r="H78" s="362"/>
      <c r="I78" s="362"/>
      <c r="J78" s="362"/>
      <c r="K78" s="363"/>
      <c r="L78" s="256"/>
      <c r="M78" s="257"/>
    </row>
    <row r="79" spans="1:13" s="218" customFormat="1" ht="15">
      <c r="A79" s="265"/>
      <c r="B79" s="362"/>
      <c r="C79" s="366"/>
      <c r="D79" s="366"/>
      <c r="E79" s="366"/>
      <c r="F79" s="367"/>
      <c r="G79" s="367"/>
      <c r="H79" s="362"/>
      <c r="I79" s="362"/>
      <c r="J79" s="362"/>
      <c r="K79" s="363"/>
      <c r="L79" s="256"/>
      <c r="M79" s="257"/>
    </row>
    <row r="80" spans="1:13" s="218" customFormat="1" ht="15">
      <c r="A80" s="265"/>
      <c r="B80" s="170" t="s">
        <v>24</v>
      </c>
      <c r="C80" s="171" t="s">
        <v>10</v>
      </c>
      <c r="D80" s="172"/>
      <c r="E80" s="172"/>
      <c r="F80" s="168"/>
      <c r="G80" s="169">
        <f>SUM(G77,G56,G31,G25,G18,G13)</f>
        <v>648216000</v>
      </c>
      <c r="H80" s="362"/>
      <c r="I80" s="362"/>
      <c r="J80" s="362"/>
      <c r="K80" s="363"/>
      <c r="L80" s="256"/>
      <c r="M80" s="257"/>
    </row>
    <row r="81" spans="1:13" s="218" customFormat="1" ht="15">
      <c r="A81" s="369"/>
      <c r="B81" s="370"/>
      <c r="C81" s="371"/>
      <c r="D81" s="372"/>
      <c r="E81" s="372"/>
      <c r="F81" s="371"/>
      <c r="G81" s="373"/>
      <c r="H81" s="295"/>
      <c r="I81" s="295"/>
      <c r="J81" s="295"/>
      <c r="K81" s="374"/>
      <c r="L81" s="256"/>
      <c r="M81" s="257"/>
    </row>
    <row r="82" spans="1:11" ht="47.25">
      <c r="A82" s="200"/>
      <c r="B82" s="201"/>
      <c r="C82" s="202"/>
      <c r="D82" s="202"/>
      <c r="E82" s="385"/>
      <c r="F82" s="368"/>
      <c r="G82" s="194" t="str">
        <f>+C1</f>
        <v>Williams Brazil</v>
      </c>
      <c r="H82" s="203"/>
      <c r="I82" s="203"/>
      <c r="J82" s="368"/>
      <c r="K82" s="144"/>
    </row>
    <row r="83" spans="1:11" ht="25.5">
      <c r="A83" s="39"/>
      <c r="B83" s="19"/>
      <c r="C83" s="21"/>
      <c r="D83" s="21"/>
      <c r="E83" s="386"/>
      <c r="F83" s="113"/>
      <c r="G83" s="183" t="str">
        <f>+C2</f>
        <v>SUGAR LINE UP edition 07.08.2019</v>
      </c>
      <c r="H83" s="21"/>
      <c r="I83" s="21"/>
      <c r="J83" s="113"/>
      <c r="K83" s="37"/>
    </row>
    <row r="84" spans="1:11" ht="15">
      <c r="A84" s="39"/>
      <c r="B84" s="21"/>
      <c r="C84" s="21"/>
      <c r="D84" s="21"/>
      <c r="E84" s="386"/>
      <c r="F84" s="21"/>
      <c r="G84" s="21"/>
      <c r="H84" s="21"/>
      <c r="I84" s="21"/>
      <c r="J84" s="113"/>
      <c r="K84" s="182"/>
    </row>
    <row r="85" spans="1:11" ht="15">
      <c r="A85" s="39"/>
      <c r="B85" s="21"/>
      <c r="C85" s="21"/>
      <c r="D85" s="21"/>
      <c r="E85" s="386"/>
      <c r="F85" s="21"/>
      <c r="G85" s="21"/>
      <c r="H85" s="21"/>
      <c r="I85" s="21"/>
      <c r="J85" s="113"/>
      <c r="K85" s="40"/>
    </row>
    <row r="86" spans="1:11" ht="15">
      <c r="A86" s="39"/>
      <c r="B86" s="21"/>
      <c r="C86" s="21"/>
      <c r="D86" s="21"/>
      <c r="E86" s="386"/>
      <c r="F86" s="21"/>
      <c r="G86" s="21"/>
      <c r="H86" s="21"/>
      <c r="I86" s="21"/>
      <c r="J86" s="113"/>
      <c r="K86" s="40"/>
    </row>
    <row r="87" spans="1:11" s="55" customFormat="1" ht="15">
      <c r="A87" s="445" t="s">
        <v>25</v>
      </c>
      <c r="B87" s="446"/>
      <c r="C87" s="17"/>
      <c r="D87" s="17"/>
      <c r="E87" s="14"/>
      <c r="F87" s="17"/>
      <c r="G87" s="20"/>
      <c r="H87" s="20"/>
      <c r="I87" s="17"/>
      <c r="J87" s="113"/>
      <c r="K87" s="40"/>
    </row>
    <row r="88" spans="1:11" ht="15">
      <c r="A88" s="180" t="s">
        <v>45</v>
      </c>
      <c r="B88" s="86">
        <f>G13</f>
        <v>0</v>
      </c>
      <c r="C88" s="17"/>
      <c r="D88" s="17"/>
      <c r="E88" s="14"/>
      <c r="F88" s="17"/>
      <c r="G88" s="20"/>
      <c r="H88" s="20"/>
      <c r="I88" s="17"/>
      <c r="J88" s="113"/>
      <c r="K88" s="40"/>
    </row>
    <row r="89" spans="1:11" ht="15">
      <c r="A89" s="180" t="s">
        <v>46</v>
      </c>
      <c r="B89" s="86">
        <f>G25</f>
        <v>0</v>
      </c>
      <c r="C89" s="17"/>
      <c r="D89" s="17"/>
      <c r="E89" s="14"/>
      <c r="F89" s="17"/>
      <c r="G89" s="20"/>
      <c r="H89" s="20"/>
      <c r="I89" s="17"/>
      <c r="J89" s="113"/>
      <c r="K89" s="40"/>
    </row>
    <row r="90" spans="1:11" ht="15">
      <c r="A90" s="180" t="s">
        <v>12</v>
      </c>
      <c r="B90" s="86">
        <f>G56</f>
        <v>522730000</v>
      </c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180" t="s">
        <v>41</v>
      </c>
      <c r="B91" s="86">
        <f>G77</f>
        <v>125486000</v>
      </c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188" t="s">
        <v>26</v>
      </c>
      <c r="B92" s="178">
        <f>SUM(B88:B91)</f>
        <v>648216000</v>
      </c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36"/>
      <c r="B93" s="113"/>
      <c r="C93" s="17"/>
      <c r="D93" s="17"/>
      <c r="E93" s="14"/>
      <c r="F93" s="17"/>
      <c r="G93" s="20"/>
      <c r="H93" s="20"/>
      <c r="I93" s="17"/>
      <c r="J93" s="113"/>
      <c r="K93" s="114"/>
    </row>
    <row r="94" spans="1:11" ht="15">
      <c r="A94" s="36"/>
      <c r="B94" s="47"/>
      <c r="C94" s="17"/>
      <c r="D94" s="17"/>
      <c r="E94" s="14"/>
      <c r="F94" s="17"/>
      <c r="G94" s="20"/>
      <c r="H94" s="20"/>
      <c r="I94" s="17"/>
      <c r="J94" s="113"/>
      <c r="K94" s="114"/>
    </row>
    <row r="95" spans="1:11" ht="15">
      <c r="A95" s="41"/>
      <c r="B95" s="23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1"/>
      <c r="B96" s="24"/>
      <c r="C96" s="17"/>
      <c r="D96" s="17"/>
      <c r="E96" s="14"/>
      <c r="F96" s="17"/>
      <c r="G96" s="20"/>
      <c r="H96" s="20"/>
      <c r="I96" s="17"/>
      <c r="J96" s="113"/>
      <c r="K96" s="42"/>
    </row>
    <row r="97" spans="1:11" ht="15">
      <c r="A97" s="41"/>
      <c r="B97" s="24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1"/>
      <c r="B98" s="24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3"/>
      <c r="B99" s="31"/>
      <c r="C99" s="17"/>
      <c r="D99" s="17"/>
      <c r="E99" s="14"/>
      <c r="F99" s="17"/>
      <c r="G99" s="20"/>
      <c r="H99" s="20"/>
      <c r="I99" s="17"/>
      <c r="J99" s="113"/>
      <c r="K99" s="35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44"/>
      <c r="B102" s="81"/>
      <c r="C102" s="17"/>
      <c r="D102" s="17"/>
      <c r="E102" s="14"/>
      <c r="F102" s="17"/>
      <c r="G102" s="20"/>
      <c r="H102" s="20"/>
      <c r="I102" s="20"/>
      <c r="J102" s="113"/>
      <c r="K102" s="114"/>
    </row>
    <row r="103" spans="1:11" ht="15">
      <c r="A103" s="45"/>
      <c r="B103" s="1"/>
      <c r="C103" s="1"/>
      <c r="D103" s="1"/>
      <c r="E103" s="4"/>
      <c r="F103" s="1"/>
      <c r="G103" s="4"/>
      <c r="H103" s="1"/>
      <c r="I103" s="1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36"/>
      <c r="B105" s="113"/>
      <c r="C105" s="113"/>
      <c r="D105" s="113"/>
      <c r="E105" s="30"/>
      <c r="F105" s="113"/>
      <c r="G105" s="113"/>
      <c r="H105" s="113"/>
      <c r="I105" s="113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57" t="s">
        <v>62</v>
      </c>
      <c r="B108" s="70"/>
      <c r="C108" s="71"/>
      <c r="D108" s="71"/>
      <c r="E108" s="73"/>
      <c r="F108" s="72"/>
      <c r="G108" s="73"/>
      <c r="H108" s="73"/>
      <c r="I108" s="71"/>
      <c r="J108" s="184"/>
      <c r="K108" s="74" t="s">
        <v>62</v>
      </c>
    </row>
  </sheetData>
  <sheetProtection password="F66E" sheet="1"/>
  <mergeCells count="4">
    <mergeCell ref="A87:B87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7" max="10" man="1"/>
    <brk id="8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3"/>
  <sheetViews>
    <sheetView showGridLines="0" workbookViewId="0" topLeftCell="A1">
      <selection activeCell="C13" sqref="C1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7" t="str">
        <f>+BULK!C1</f>
        <v>Williams Brazil</v>
      </c>
      <c r="D1" s="447"/>
      <c r="E1" s="447"/>
      <c r="F1" s="447"/>
      <c r="G1" s="447"/>
      <c r="H1" s="447"/>
      <c r="I1" s="447"/>
      <c r="J1" s="447"/>
      <c r="K1" s="447"/>
      <c r="L1" s="44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5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1" t="s">
        <v>108</v>
      </c>
      <c r="D3" s="451"/>
      <c r="E3" s="451"/>
      <c r="F3" s="451"/>
      <c r="G3" s="451"/>
      <c r="H3" s="451"/>
      <c r="I3" s="451"/>
      <c r="J3" s="451"/>
      <c r="K3" s="451"/>
      <c r="L3" s="45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3" t="s">
        <v>79</v>
      </c>
      <c r="D4" s="453"/>
      <c r="E4" s="453"/>
      <c r="F4" s="453"/>
      <c r="G4" s="453"/>
      <c r="H4" s="453"/>
      <c r="I4" s="453"/>
      <c r="J4" s="453"/>
      <c r="K4" s="453"/>
      <c r="L4" s="454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1"/>
      <c r="L11" s="18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122" t="s">
        <v>64</v>
      </c>
      <c r="B21" s="97"/>
      <c r="C21" s="132"/>
      <c r="D21" s="132"/>
      <c r="E21" s="132"/>
      <c r="F21" s="86"/>
      <c r="G21" s="115"/>
      <c r="H21" s="51"/>
      <c r="I21" s="51"/>
      <c r="K21" s="271"/>
      <c r="L21" s="18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.75" customHeight="1">
      <c r="A22" s="160"/>
      <c r="B22" s="161"/>
      <c r="C22" s="388" t="s">
        <v>33</v>
      </c>
      <c r="D22" s="380"/>
      <c r="E22" s="380"/>
      <c r="F22" s="248"/>
      <c r="G22" s="157"/>
      <c r="H22" s="158"/>
      <c r="I22" s="155"/>
      <c r="J22" s="248"/>
      <c r="K22" s="248"/>
      <c r="L22" s="2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6" customFormat="1" ht="15" customHeight="1">
      <c r="A23" s="122" t="s">
        <v>64</v>
      </c>
      <c r="B23" s="97"/>
      <c r="C23" s="132"/>
      <c r="D23" s="132"/>
      <c r="E23" s="132"/>
      <c r="F23" s="86"/>
      <c r="G23" s="115"/>
      <c r="H23" s="51"/>
      <c r="I23" s="51"/>
      <c r="K23" s="270"/>
      <c r="L23" s="18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80"/>
      <c r="B24" s="97"/>
      <c r="C24" s="132"/>
      <c r="D24" s="132"/>
      <c r="E24" s="132"/>
      <c r="F24" s="86"/>
      <c r="G24" s="115"/>
      <c r="H24" s="51"/>
      <c r="I24" s="51"/>
      <c r="K24" s="270"/>
      <c r="L24" s="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0"/>
      <c r="B25" s="270"/>
      <c r="C25" s="390"/>
      <c r="D25" s="275"/>
      <c r="E25" s="51"/>
      <c r="F25" s="270"/>
      <c r="G25" s="285"/>
      <c r="H25" s="84"/>
      <c r="I25" s="84"/>
      <c r="J25" s="270"/>
      <c r="K25" s="270"/>
      <c r="L25" s="9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55" customFormat="1" ht="15" customHeight="1">
      <c r="A26" s="80"/>
      <c r="B26" s="159" t="s">
        <v>48</v>
      </c>
      <c r="C26" s="240"/>
      <c r="D26" s="77"/>
      <c r="E26" s="77"/>
      <c r="F26" s="214"/>
      <c r="G26" s="214"/>
      <c r="H26" s="77"/>
      <c r="I26" s="77"/>
      <c r="J26" s="214"/>
      <c r="K26" s="148"/>
      <c r="L26" s="17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160"/>
      <c r="B27" s="154"/>
      <c r="C27" s="388" t="s">
        <v>50</v>
      </c>
      <c r="D27" s="380"/>
      <c r="E27" s="380"/>
      <c r="F27" s="248"/>
      <c r="G27" s="157"/>
      <c r="H27" s="158"/>
      <c r="I27" s="155"/>
      <c r="J27" s="248"/>
      <c r="K27" s="176"/>
      <c r="L27" s="17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12" s="29" customFormat="1" ht="15" customHeight="1">
      <c r="A28" s="122" t="s">
        <v>64</v>
      </c>
      <c r="B28" s="113"/>
      <c r="C28" s="30"/>
      <c r="D28" s="30"/>
      <c r="E28" s="391"/>
      <c r="F28" s="113"/>
      <c r="G28" s="113"/>
      <c r="H28" s="113"/>
      <c r="I28" s="113"/>
      <c r="J28" s="113"/>
      <c r="K28" s="113"/>
      <c r="L28" s="121"/>
    </row>
    <row r="29" spans="1:24" ht="15" customHeight="1">
      <c r="A29" s="80"/>
      <c r="B29" s="214"/>
      <c r="C29" s="77"/>
      <c r="D29" s="77"/>
      <c r="E29" s="392"/>
      <c r="F29" s="214"/>
      <c r="G29" s="214"/>
      <c r="H29" s="214"/>
      <c r="I29" s="214"/>
      <c r="J29" s="214"/>
      <c r="K29" s="214"/>
      <c r="L29" s="11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7" customFormat="1" ht="15" customHeight="1">
      <c r="A30" s="80"/>
      <c r="B30" s="159" t="s">
        <v>12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7" customFormat="1" ht="15" customHeight="1">
      <c r="A31" s="160"/>
      <c r="B31" s="154"/>
      <c r="C31" s="388" t="s">
        <v>34</v>
      </c>
      <c r="D31" s="380"/>
      <c r="E31" s="380"/>
      <c r="F31" s="248"/>
      <c r="G31" s="157"/>
      <c r="H31" s="158"/>
      <c r="I31" s="155"/>
      <c r="J31" s="248"/>
      <c r="K31" s="176"/>
      <c r="L31" s="175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12" s="422" customFormat="1" ht="15" customHeight="1">
      <c r="A32" s="415" t="s">
        <v>93</v>
      </c>
      <c r="B32" s="407"/>
      <c r="C32" s="421">
        <v>43669</v>
      </c>
      <c r="D32" s="421">
        <v>43673</v>
      </c>
      <c r="E32" s="421">
        <v>43674</v>
      </c>
      <c r="F32" s="410"/>
      <c r="G32" s="410">
        <v>25040000</v>
      </c>
      <c r="H32" s="411" t="s">
        <v>9</v>
      </c>
      <c r="I32" s="411" t="s">
        <v>11</v>
      </c>
      <c r="J32" s="419"/>
      <c r="K32" s="419"/>
      <c r="L32" s="416" t="s">
        <v>88</v>
      </c>
    </row>
    <row r="33" spans="1:12" s="422" customFormat="1" ht="15" customHeight="1">
      <c r="A33" s="415"/>
      <c r="B33" s="407"/>
      <c r="C33" s="421"/>
      <c r="D33" s="421">
        <v>43678</v>
      </c>
      <c r="E33" s="421">
        <v>43679</v>
      </c>
      <c r="F33" s="410"/>
      <c r="G33" s="410"/>
      <c r="H33" s="411"/>
      <c r="I33" s="411"/>
      <c r="J33" s="419"/>
      <c r="K33" s="419"/>
      <c r="L33" s="416"/>
    </row>
    <row r="34" spans="1:24" s="54" customFormat="1" ht="12.75" customHeight="1">
      <c r="A34" s="160"/>
      <c r="B34" s="161"/>
      <c r="C34" s="388" t="s">
        <v>43</v>
      </c>
      <c r="D34" s="380"/>
      <c r="E34" s="380"/>
      <c r="F34" s="248"/>
      <c r="G34" s="157"/>
      <c r="H34" s="158"/>
      <c r="I34" s="155"/>
      <c r="J34" s="248"/>
      <c r="K34" s="248"/>
      <c r="L34" s="251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12" s="422" customFormat="1" ht="15" customHeight="1">
      <c r="A35" s="415" t="s">
        <v>90</v>
      </c>
      <c r="B35" s="407"/>
      <c r="C35" s="421">
        <v>43676</v>
      </c>
      <c r="D35" s="421">
        <v>43676</v>
      </c>
      <c r="E35" s="421">
        <v>43677</v>
      </c>
      <c r="F35" s="410"/>
      <c r="G35" s="410">
        <v>29500000</v>
      </c>
      <c r="H35" s="411" t="s">
        <v>9</v>
      </c>
      <c r="I35" s="411" t="s">
        <v>11</v>
      </c>
      <c r="J35" s="419"/>
      <c r="K35" s="419"/>
      <c r="L35" s="416" t="s">
        <v>88</v>
      </c>
    </row>
    <row r="36" spans="1:12" s="422" customFormat="1" ht="15" customHeight="1">
      <c r="A36" s="415" t="s">
        <v>100</v>
      </c>
      <c r="B36" s="407"/>
      <c r="C36" s="421">
        <v>43677</v>
      </c>
      <c r="D36" s="421">
        <v>43678</v>
      </c>
      <c r="E36" s="421">
        <v>43679</v>
      </c>
      <c r="F36" s="410"/>
      <c r="G36" s="410">
        <v>22774000</v>
      </c>
      <c r="H36" s="411" t="s">
        <v>9</v>
      </c>
      <c r="I36" s="411" t="s">
        <v>11</v>
      </c>
      <c r="J36" s="419"/>
      <c r="K36" s="419"/>
      <c r="L36" s="416" t="s">
        <v>15</v>
      </c>
    </row>
    <row r="37" spans="1:12" s="422" customFormat="1" ht="15" customHeight="1">
      <c r="A37" s="415" t="s">
        <v>89</v>
      </c>
      <c r="B37" s="407"/>
      <c r="C37" s="421">
        <v>43677</v>
      </c>
      <c r="D37" s="421">
        <v>43680</v>
      </c>
      <c r="E37" s="421">
        <v>43682</v>
      </c>
      <c r="F37" s="410"/>
      <c r="G37" s="410">
        <v>20000000</v>
      </c>
      <c r="H37" s="411" t="s">
        <v>9</v>
      </c>
      <c r="I37" s="411" t="s">
        <v>91</v>
      </c>
      <c r="J37" s="419"/>
      <c r="K37" s="419"/>
      <c r="L37" s="416" t="s">
        <v>81</v>
      </c>
    </row>
    <row r="38" spans="1:24" s="54" customFormat="1" ht="12.75" customHeight="1">
      <c r="A38" s="160"/>
      <c r="B38" s="161"/>
      <c r="C38" s="388" t="s">
        <v>39</v>
      </c>
      <c r="D38" s="380"/>
      <c r="E38" s="380"/>
      <c r="F38" s="248"/>
      <c r="G38" s="157"/>
      <c r="H38" s="158"/>
      <c r="I38" s="155"/>
      <c r="J38" s="248"/>
      <c r="K38" s="248"/>
      <c r="L38" s="251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54" customFormat="1" ht="12.75" customHeight="1">
      <c r="A39" s="187" t="s">
        <v>64</v>
      </c>
      <c r="B39" s="120"/>
      <c r="C39" s="111"/>
      <c r="D39" s="111"/>
      <c r="E39" s="393"/>
      <c r="F39" s="120"/>
      <c r="G39" s="119"/>
      <c r="H39" s="111"/>
      <c r="I39" s="111"/>
      <c r="J39" s="214"/>
      <c r="K39" s="120"/>
      <c r="L39" s="210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55" customFormat="1" ht="15" customHeight="1">
      <c r="A40" s="160"/>
      <c r="B40" s="161"/>
      <c r="C40" s="388" t="s">
        <v>65</v>
      </c>
      <c r="D40" s="380"/>
      <c r="E40" s="380"/>
      <c r="F40" s="248"/>
      <c r="G40" s="157"/>
      <c r="H40" s="158"/>
      <c r="I40" s="155"/>
      <c r="J40" s="248"/>
      <c r="K40" s="248"/>
      <c r="L40" s="251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12" s="422" customFormat="1" ht="15" customHeight="1">
      <c r="A41" s="415" t="s">
        <v>90</v>
      </c>
      <c r="B41" s="407"/>
      <c r="C41" s="421">
        <v>43676</v>
      </c>
      <c r="D41" s="421">
        <v>43678</v>
      </c>
      <c r="E41" s="421">
        <v>43679</v>
      </c>
      <c r="F41" s="410"/>
      <c r="G41" s="410">
        <v>20000000</v>
      </c>
      <c r="H41" s="411" t="s">
        <v>9</v>
      </c>
      <c r="I41" s="411" t="s">
        <v>11</v>
      </c>
      <c r="J41" s="419"/>
      <c r="K41" s="419"/>
      <c r="L41" s="416" t="s">
        <v>87</v>
      </c>
    </row>
    <row r="42" spans="1:24" s="55" customFormat="1" ht="14.25" customHeight="1">
      <c r="A42" s="160"/>
      <c r="B42" s="161"/>
      <c r="C42" s="388" t="s">
        <v>17</v>
      </c>
      <c r="D42" s="380"/>
      <c r="E42" s="380"/>
      <c r="F42" s="248"/>
      <c r="G42" s="157"/>
      <c r="H42" s="158"/>
      <c r="I42" s="155"/>
      <c r="J42" s="248"/>
      <c r="K42" s="248"/>
      <c r="L42" s="251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45" customFormat="1" ht="12.75" customHeight="1">
      <c r="A43" s="187" t="s">
        <v>64</v>
      </c>
      <c r="B43" s="120"/>
      <c r="C43" s="111"/>
      <c r="D43" s="111"/>
      <c r="E43" s="393"/>
      <c r="F43" s="120"/>
      <c r="G43" s="119"/>
      <c r="H43" s="111"/>
      <c r="I43" s="111"/>
      <c r="J43" s="429"/>
      <c r="K43" s="120"/>
      <c r="L43" s="43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</row>
    <row r="44" spans="1:24" s="55" customFormat="1" ht="15" customHeight="1">
      <c r="A44" s="160"/>
      <c r="B44" s="161"/>
      <c r="C44" s="388" t="s">
        <v>71</v>
      </c>
      <c r="D44" s="380"/>
      <c r="E44" s="380"/>
      <c r="F44" s="248"/>
      <c r="G44" s="157"/>
      <c r="H44" s="158"/>
      <c r="I44" s="155"/>
      <c r="J44" s="248"/>
      <c r="K44" s="248"/>
      <c r="L44" s="251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12" s="422" customFormat="1" ht="15" customHeight="1">
      <c r="A45" s="415" t="s">
        <v>93</v>
      </c>
      <c r="B45" s="407"/>
      <c r="C45" s="421">
        <v>43669</v>
      </c>
      <c r="D45" s="421">
        <v>43671</v>
      </c>
      <c r="E45" s="421">
        <v>43673</v>
      </c>
      <c r="F45" s="410"/>
      <c r="G45" s="410">
        <v>35500000</v>
      </c>
      <c r="H45" s="411" t="s">
        <v>9</v>
      </c>
      <c r="I45" s="411" t="s">
        <v>11</v>
      </c>
      <c r="J45" s="419"/>
      <c r="K45" s="419"/>
      <c r="L45" s="416" t="s">
        <v>88</v>
      </c>
    </row>
    <row r="46" spans="1:12" s="422" customFormat="1" ht="15" customHeight="1">
      <c r="A46" s="415" t="s">
        <v>89</v>
      </c>
      <c r="B46" s="407"/>
      <c r="C46" s="421">
        <v>43677</v>
      </c>
      <c r="D46" s="421">
        <v>43677</v>
      </c>
      <c r="E46" s="421">
        <v>43680</v>
      </c>
      <c r="F46" s="410"/>
      <c r="G46" s="410">
        <v>50000000</v>
      </c>
      <c r="H46" s="411" t="s">
        <v>9</v>
      </c>
      <c r="I46" s="411" t="s">
        <v>91</v>
      </c>
      <c r="J46" s="419"/>
      <c r="K46" s="419"/>
      <c r="L46" s="416" t="s">
        <v>81</v>
      </c>
    </row>
    <row r="47" spans="1:24" s="55" customFormat="1" ht="15">
      <c r="A47" s="160"/>
      <c r="B47" s="161"/>
      <c r="C47" s="388" t="s">
        <v>19</v>
      </c>
      <c r="D47" s="380"/>
      <c r="E47" s="380"/>
      <c r="F47" s="248"/>
      <c r="G47" s="157"/>
      <c r="H47" s="158"/>
      <c r="I47" s="155"/>
      <c r="J47" s="248"/>
      <c r="K47" s="248"/>
      <c r="L47" s="25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5" customFormat="1" ht="15" customHeight="1">
      <c r="A48" s="122" t="s">
        <v>64</v>
      </c>
      <c r="B48" s="362"/>
      <c r="C48" s="394"/>
      <c r="D48" s="394"/>
      <c r="E48" s="395"/>
      <c r="F48" s="145"/>
      <c r="G48" s="145"/>
      <c r="H48" s="145"/>
      <c r="I48" s="145"/>
      <c r="J48" s="145"/>
      <c r="K48" s="145"/>
      <c r="L48" s="146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5" customFormat="1" ht="15" customHeight="1">
      <c r="A49" s="122"/>
      <c r="B49" s="362"/>
      <c r="C49" s="394"/>
      <c r="D49" s="394"/>
      <c r="E49" s="395"/>
      <c r="F49" s="145"/>
      <c r="G49" s="145"/>
      <c r="H49" s="145"/>
      <c r="I49" s="145"/>
      <c r="J49" s="145"/>
      <c r="K49" s="145"/>
      <c r="L49" s="146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55" customFormat="1" ht="15" customHeight="1">
      <c r="A50" s="80"/>
      <c r="B50" s="159" t="s">
        <v>41</v>
      </c>
      <c r="C50" s="240"/>
      <c r="D50" s="77"/>
      <c r="E50" s="77"/>
      <c r="F50" s="214"/>
      <c r="G50" s="214"/>
      <c r="H50" s="77"/>
      <c r="I50" s="77"/>
      <c r="J50" s="214"/>
      <c r="K50" s="148"/>
      <c r="L50" s="17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5" customFormat="1" ht="15" customHeight="1">
      <c r="A51" s="160"/>
      <c r="B51" s="154"/>
      <c r="C51" s="388" t="s">
        <v>20</v>
      </c>
      <c r="D51" s="380"/>
      <c r="E51" s="380"/>
      <c r="F51" s="248"/>
      <c r="G51" s="157"/>
      <c r="H51" s="158"/>
      <c r="I51" s="155"/>
      <c r="J51" s="248"/>
      <c r="K51" s="176"/>
      <c r="L51" s="20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55" customFormat="1" ht="15" customHeight="1">
      <c r="A52" s="122" t="s">
        <v>64</v>
      </c>
      <c r="B52" s="214"/>
      <c r="C52" s="396"/>
      <c r="D52" s="14"/>
      <c r="E52" s="14"/>
      <c r="F52" s="214"/>
      <c r="G52" s="86"/>
      <c r="H52" s="14"/>
      <c r="I52" s="88"/>
      <c r="J52" s="275"/>
      <c r="K52" s="214"/>
      <c r="L52" s="17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60"/>
      <c r="B53" s="161"/>
      <c r="C53" s="388" t="s">
        <v>21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12" s="422" customFormat="1" ht="15" customHeight="1">
      <c r="A54" s="415" t="s">
        <v>92</v>
      </c>
      <c r="B54" s="407"/>
      <c r="C54" s="421">
        <v>43672</v>
      </c>
      <c r="D54" s="421">
        <v>43677</v>
      </c>
      <c r="E54" s="421">
        <v>43679</v>
      </c>
      <c r="F54" s="410"/>
      <c r="G54" s="410">
        <v>46600000</v>
      </c>
      <c r="H54" s="411" t="s">
        <v>9</v>
      </c>
      <c r="I54" s="411" t="s">
        <v>86</v>
      </c>
      <c r="J54" s="419"/>
      <c r="K54" s="419"/>
      <c r="L54" s="416" t="s">
        <v>73</v>
      </c>
    </row>
    <row r="55" spans="1:24" s="55" customFormat="1" ht="15">
      <c r="A55" s="160"/>
      <c r="B55" s="161"/>
      <c r="C55" s="388" t="s">
        <v>58</v>
      </c>
      <c r="D55" s="380"/>
      <c r="E55" s="380"/>
      <c r="F55" s="248"/>
      <c r="G55" s="157"/>
      <c r="H55" s="158"/>
      <c r="I55" s="155"/>
      <c r="J55" s="248"/>
      <c r="K55" s="248"/>
      <c r="L55" s="25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5" customHeight="1">
      <c r="A56" s="122" t="s">
        <v>64</v>
      </c>
      <c r="B56" s="214"/>
      <c r="C56" s="396"/>
      <c r="D56" s="14"/>
      <c r="E56" s="14"/>
      <c r="F56" s="214"/>
      <c r="G56" s="86"/>
      <c r="H56" s="14"/>
      <c r="I56" s="88"/>
      <c r="J56" s="275"/>
      <c r="K56" s="214"/>
      <c r="L56" s="17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60"/>
      <c r="B57" s="161"/>
      <c r="C57" s="388" t="s">
        <v>22</v>
      </c>
      <c r="D57" s="380"/>
      <c r="E57" s="380"/>
      <c r="F57" s="248"/>
      <c r="G57" s="157"/>
      <c r="H57" s="158"/>
      <c r="I57" s="155"/>
      <c r="J57" s="248"/>
      <c r="K57" s="248"/>
      <c r="L57" s="25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12" s="429" customFormat="1" ht="15" customHeight="1">
      <c r="A58" s="122" t="s">
        <v>64</v>
      </c>
      <c r="C58" s="396"/>
      <c r="D58" s="14"/>
      <c r="E58" s="14"/>
      <c r="G58" s="86"/>
      <c r="H58" s="14"/>
      <c r="I58" s="88"/>
      <c r="J58" s="275"/>
      <c r="L58" s="179"/>
    </row>
    <row r="59" spans="1:24" ht="15" customHeight="1">
      <c r="A59" s="160"/>
      <c r="B59" s="161"/>
      <c r="C59" s="388" t="s">
        <v>51</v>
      </c>
      <c r="D59" s="380"/>
      <c r="E59" s="380"/>
      <c r="F59" s="248"/>
      <c r="G59" s="157"/>
      <c r="H59" s="158"/>
      <c r="I59" s="155"/>
      <c r="J59" s="248"/>
      <c r="K59" s="207"/>
      <c r="L59" s="18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5" customHeight="1">
      <c r="A60" s="122" t="s">
        <v>64</v>
      </c>
      <c r="B60" s="214"/>
      <c r="C60" s="389"/>
      <c r="D60" s="381"/>
      <c r="E60" s="381"/>
      <c r="F60" s="86"/>
      <c r="G60" s="86"/>
      <c r="H60" s="14"/>
      <c r="I60" s="88"/>
      <c r="J60" s="113"/>
      <c r="K60" s="208"/>
      <c r="L60" s="190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15" customHeight="1">
      <c r="A61" s="160"/>
      <c r="B61" s="161"/>
      <c r="C61" s="388" t="s">
        <v>35</v>
      </c>
      <c r="D61" s="380"/>
      <c r="E61" s="380"/>
      <c r="F61" s="248"/>
      <c r="G61" s="157"/>
      <c r="H61" s="158"/>
      <c r="I61" s="155"/>
      <c r="J61" s="248"/>
      <c r="K61" s="248"/>
      <c r="L61" s="18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13" s="55" customFormat="1" ht="15" customHeight="1">
      <c r="A62" s="122" t="s">
        <v>64</v>
      </c>
      <c r="B62" s="214"/>
      <c r="C62" s="389"/>
      <c r="D62" s="381"/>
      <c r="E62" s="381"/>
      <c r="F62" s="86"/>
      <c r="G62" s="86"/>
      <c r="H62" s="14"/>
      <c r="I62" s="88"/>
      <c r="J62" s="113"/>
      <c r="K62" s="283"/>
      <c r="L62" s="213"/>
      <c r="M62" s="143"/>
    </row>
    <row r="63" spans="1:24" s="55" customFormat="1" ht="15" customHeight="1">
      <c r="A63" s="160"/>
      <c r="B63" s="161"/>
      <c r="C63" s="388" t="s">
        <v>76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3" s="378" customFormat="1" ht="15" customHeight="1">
      <c r="A64" s="135" t="s">
        <v>64</v>
      </c>
      <c r="B64" s="217"/>
      <c r="C64" s="397"/>
      <c r="D64" s="381"/>
      <c r="E64" s="381"/>
      <c r="F64" s="276"/>
      <c r="H64" s="14"/>
      <c r="I64" s="275"/>
      <c r="J64" s="217"/>
      <c r="K64" s="217"/>
      <c r="L64" s="99"/>
      <c r="M64" s="257"/>
    </row>
    <row r="65" spans="1:24" ht="15" customHeight="1">
      <c r="A65" s="160"/>
      <c r="B65" s="161"/>
      <c r="C65" s="388" t="s">
        <v>36</v>
      </c>
      <c r="D65" s="380"/>
      <c r="E65" s="380"/>
      <c r="F65" s="248"/>
      <c r="G65" s="157"/>
      <c r="H65" s="158"/>
      <c r="I65" s="155"/>
      <c r="J65" s="248"/>
      <c r="K65" s="248"/>
      <c r="L65" s="25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22" t="s">
        <v>64</v>
      </c>
      <c r="B66" s="15"/>
      <c r="C66" s="14"/>
      <c r="D66" s="398"/>
      <c r="E66" s="14"/>
      <c r="F66" s="86"/>
      <c r="G66" s="18"/>
      <c r="H66" s="14"/>
      <c r="I66" s="14"/>
      <c r="J66" s="214"/>
      <c r="K66" s="214"/>
      <c r="L66" s="10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60"/>
      <c r="B67" s="161"/>
      <c r="C67" s="388" t="s">
        <v>37</v>
      </c>
      <c r="D67" s="380"/>
      <c r="E67" s="380"/>
      <c r="F67" s="248"/>
      <c r="G67" s="157"/>
      <c r="H67" s="158"/>
      <c r="I67" s="155"/>
      <c r="J67" s="248"/>
      <c r="K67" s="248"/>
      <c r="L67" s="25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5" customHeight="1">
      <c r="A68" s="122" t="s">
        <v>64</v>
      </c>
      <c r="B68" s="214"/>
      <c r="C68" s="77"/>
      <c r="D68" s="77"/>
      <c r="E68" s="392"/>
      <c r="F68" s="214"/>
      <c r="G68" s="214"/>
      <c r="H68" s="214"/>
      <c r="I68" s="214"/>
      <c r="J68" s="214"/>
      <c r="K68" s="214"/>
      <c r="L68" s="11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5" customHeight="1">
      <c r="A69" s="160"/>
      <c r="B69" s="161"/>
      <c r="C69" s="388" t="s">
        <v>38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5" customHeight="1">
      <c r="A70" s="122" t="s">
        <v>64</v>
      </c>
      <c r="B70" s="214"/>
      <c r="C70" s="77"/>
      <c r="D70" s="77"/>
      <c r="E70" s="392"/>
      <c r="F70" s="214"/>
      <c r="G70" s="214"/>
      <c r="H70" s="214"/>
      <c r="I70" s="214"/>
      <c r="J70" s="214"/>
      <c r="K70" s="214"/>
      <c r="L70" s="94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15" customHeight="1">
      <c r="A71" s="160"/>
      <c r="B71" s="161"/>
      <c r="C71" s="388" t="s">
        <v>23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12" s="429" customFormat="1" ht="15" customHeight="1">
      <c r="A72" s="122" t="s">
        <v>64</v>
      </c>
      <c r="C72" s="420"/>
      <c r="D72" s="420"/>
      <c r="E72" s="392"/>
      <c r="L72" s="94"/>
    </row>
    <row r="73" spans="1:24" ht="15" customHeight="1">
      <c r="A73" s="147"/>
      <c r="B73" s="107"/>
      <c r="C73" s="399"/>
      <c r="D73" s="399"/>
      <c r="E73" s="399"/>
      <c r="F73" s="205"/>
      <c r="G73" s="107"/>
      <c r="H73" s="107"/>
      <c r="I73" s="107"/>
      <c r="J73" s="107"/>
      <c r="K73" s="184"/>
      <c r="L73" s="185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3:24" ht="15" customHeight="1"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3:24" ht="15" customHeight="1"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3:24" ht="15" customHeight="1"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3:24" ht="15" customHeight="1"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3:24" ht="15" customHeight="1"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3:24" ht="15" customHeight="1">
      <c r="C79"/>
      <c r="D79"/>
      <c r="E7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3:24" ht="15" customHeight="1">
      <c r="C80"/>
      <c r="D80"/>
      <c r="E80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3:24" ht="15" customHeight="1">
      <c r="C81"/>
      <c r="D81"/>
      <c r="E8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3:24" ht="15" customHeight="1">
      <c r="C82"/>
      <c r="D82"/>
      <c r="E8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3:24" ht="15" customHeight="1">
      <c r="C83"/>
      <c r="D83"/>
      <c r="E83"/>
      <c r="L83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3:24" ht="15" customHeight="1">
      <c r="C84"/>
      <c r="D84"/>
      <c r="E84"/>
      <c r="L84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3:24" ht="15" customHeight="1">
      <c r="C85"/>
      <c r="D85"/>
      <c r="E85"/>
      <c r="L8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3:24" ht="15" customHeight="1">
      <c r="C86"/>
      <c r="D86"/>
      <c r="E86"/>
      <c r="L8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3:24" ht="15" customHeight="1">
      <c r="C87"/>
      <c r="D87"/>
      <c r="E87"/>
      <c r="L8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3:24" ht="15" customHeight="1">
      <c r="C88"/>
      <c r="D88"/>
      <c r="E88"/>
      <c r="L88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3:24" ht="15" customHeight="1">
      <c r="C89"/>
      <c r="D89"/>
      <c r="E89"/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3:24" ht="15" customHeight="1">
      <c r="C90"/>
      <c r="D90"/>
      <c r="E90"/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3:24" ht="15" customHeight="1">
      <c r="C91"/>
      <c r="D91"/>
      <c r="E91"/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3:24" ht="15" customHeight="1">
      <c r="C92"/>
      <c r="D92"/>
      <c r="E92"/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3:24" ht="15" customHeight="1">
      <c r="C93"/>
      <c r="D93"/>
      <c r="E93"/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3:24" ht="15" customHeight="1">
      <c r="C94"/>
      <c r="D94"/>
      <c r="E94"/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3:24" ht="15" customHeight="1">
      <c r="C95"/>
      <c r="D95"/>
      <c r="E95"/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3:24" ht="15" customHeight="1">
      <c r="C96"/>
      <c r="D96"/>
      <c r="E96"/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3:24" ht="15" customHeight="1">
      <c r="C97"/>
      <c r="D97"/>
      <c r="E97"/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3:24" ht="15" customHeight="1">
      <c r="C98"/>
      <c r="D98"/>
      <c r="E98"/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3:24" ht="15" customHeight="1">
      <c r="C99"/>
      <c r="D99"/>
      <c r="E99"/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3:24" ht="15" customHeight="1">
      <c r="C100"/>
      <c r="D100"/>
      <c r="E100"/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3:24" ht="15" customHeight="1">
      <c r="C101"/>
      <c r="D101"/>
      <c r="E101"/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3:24" ht="15" customHeight="1">
      <c r="C102"/>
      <c r="D102"/>
      <c r="E102"/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3:24" ht="15" customHeight="1">
      <c r="C103"/>
      <c r="D103"/>
      <c r="E103"/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3:24" ht="15" customHeight="1">
      <c r="C104"/>
      <c r="D104"/>
      <c r="E104"/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3:24" ht="15" customHeight="1">
      <c r="C105"/>
      <c r="D105"/>
      <c r="E105"/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3:24" ht="15" customHeight="1">
      <c r="C106"/>
      <c r="D106"/>
      <c r="E106"/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3:24" ht="15" customHeight="1">
      <c r="C107"/>
      <c r="D107"/>
      <c r="E107"/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3:24" ht="15" customHeight="1">
      <c r="C108"/>
      <c r="D108"/>
      <c r="E108"/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ht="15" customHeight="1">
      <c r="C109"/>
      <c r="D109"/>
      <c r="E109"/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ht="15" customHeight="1">
      <c r="C110"/>
      <c r="D110"/>
      <c r="E110"/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ht="15" customHeight="1">
      <c r="C111"/>
      <c r="D111"/>
      <c r="E111"/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ht="15" customHeight="1">
      <c r="C112"/>
      <c r="D112"/>
      <c r="E112"/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ht="15" customHeight="1">
      <c r="C113"/>
      <c r="D113"/>
      <c r="E113"/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ht="15" customHeight="1">
      <c r="C114"/>
      <c r="D114"/>
      <c r="E114"/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ht="15" customHeight="1">
      <c r="C115"/>
      <c r="D115"/>
      <c r="E115"/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3:24" ht="15" customHeight="1">
      <c r="C116"/>
      <c r="D116"/>
      <c r="E116"/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3:24" ht="15" customHeight="1">
      <c r="C117"/>
      <c r="D117"/>
      <c r="E117"/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3:24" ht="15" customHeight="1">
      <c r="C118"/>
      <c r="D118"/>
      <c r="E118"/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3:24" ht="15" customHeight="1">
      <c r="C119"/>
      <c r="D119"/>
      <c r="E119"/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3:24" ht="15" customHeight="1">
      <c r="C120"/>
      <c r="D120"/>
      <c r="E120"/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3:24" ht="15" customHeight="1">
      <c r="C121"/>
      <c r="D121"/>
      <c r="E121"/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3:24" ht="15" customHeight="1">
      <c r="C122"/>
      <c r="D122"/>
      <c r="E122"/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3:24" ht="15" customHeight="1">
      <c r="C123"/>
      <c r="D123"/>
      <c r="E123"/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3:24" ht="15" customHeight="1">
      <c r="C124"/>
      <c r="D124"/>
      <c r="E124"/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 customHeight="1">
      <c r="C125"/>
      <c r="D125"/>
      <c r="E125"/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3:24" ht="15" customHeight="1">
      <c r="C126"/>
      <c r="D126"/>
      <c r="E126"/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3:24" ht="15" customHeight="1">
      <c r="C127"/>
      <c r="D127"/>
      <c r="E127"/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3:24" ht="15" customHeight="1">
      <c r="C128"/>
      <c r="D128"/>
      <c r="E128"/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3:24" ht="15" customHeight="1">
      <c r="C129"/>
      <c r="D129"/>
      <c r="E129"/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3:24" ht="15" customHeight="1">
      <c r="C130"/>
      <c r="D130"/>
      <c r="E130"/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3:24" ht="15" customHeight="1">
      <c r="C131"/>
      <c r="D131"/>
      <c r="E131"/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3:24" ht="15" customHeight="1">
      <c r="C132"/>
      <c r="D132"/>
      <c r="E132"/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3:24" ht="15" customHeight="1">
      <c r="C133"/>
      <c r="D133"/>
      <c r="E133"/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3:24" ht="15" customHeight="1">
      <c r="C134"/>
      <c r="D134"/>
      <c r="E134"/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3:24" ht="15" customHeight="1">
      <c r="C135"/>
      <c r="D135"/>
      <c r="E135"/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3:24" ht="15" customHeight="1">
      <c r="C136"/>
      <c r="D136"/>
      <c r="E136"/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3:24" ht="15" customHeight="1">
      <c r="C137"/>
      <c r="D137"/>
      <c r="E137"/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3:24" ht="15" customHeight="1">
      <c r="C138"/>
      <c r="D138"/>
      <c r="E138"/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3:24" ht="15" customHeight="1">
      <c r="C139"/>
      <c r="D139"/>
      <c r="E139"/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3:24" ht="15" customHeight="1">
      <c r="C140"/>
      <c r="D140"/>
      <c r="E140"/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3:24" ht="15" customHeight="1">
      <c r="C141"/>
      <c r="D141"/>
      <c r="E141"/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3:24" ht="15" customHeight="1">
      <c r="C142"/>
      <c r="D142"/>
      <c r="E142"/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3:24" ht="15" customHeight="1">
      <c r="C143"/>
      <c r="D143"/>
      <c r="E143"/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3:24" ht="15" customHeight="1">
      <c r="C144"/>
      <c r="D144"/>
      <c r="E144"/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3:24" ht="15" customHeight="1">
      <c r="C145"/>
      <c r="D145"/>
      <c r="E145"/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3:24" ht="15" customHeight="1">
      <c r="C146"/>
      <c r="D146"/>
      <c r="E146"/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3:24" ht="15" customHeight="1">
      <c r="C147"/>
      <c r="D147"/>
      <c r="E147"/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3:24" ht="15" customHeight="1">
      <c r="C148"/>
      <c r="D148"/>
      <c r="E148"/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3:24" ht="15" customHeight="1">
      <c r="C149"/>
      <c r="D149"/>
      <c r="E149"/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3:24" ht="15" customHeight="1">
      <c r="C150"/>
      <c r="D150"/>
      <c r="E150"/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3:24" ht="15" customHeight="1">
      <c r="C151"/>
      <c r="D151"/>
      <c r="E151"/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3:24" ht="15" customHeight="1">
      <c r="C152"/>
      <c r="D152"/>
      <c r="E152"/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3:24" ht="15" customHeight="1">
      <c r="C153"/>
      <c r="D153"/>
      <c r="E153"/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3:24" ht="15" customHeight="1">
      <c r="C154"/>
      <c r="D154"/>
      <c r="E154"/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3:24" ht="15" customHeight="1">
      <c r="C155"/>
      <c r="D155"/>
      <c r="E155"/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3:24" ht="15" customHeight="1">
      <c r="C156"/>
      <c r="D156"/>
      <c r="E156"/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3:24" ht="15" customHeight="1">
      <c r="C157"/>
      <c r="D157"/>
      <c r="E157"/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3:24" ht="15" customHeight="1">
      <c r="C158"/>
      <c r="D158"/>
      <c r="E158"/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3:24" ht="15" customHeight="1">
      <c r="C159"/>
      <c r="D159"/>
      <c r="E159"/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3:24" ht="15" customHeight="1">
      <c r="C160"/>
      <c r="D160"/>
      <c r="E160"/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3:24" ht="15" customHeight="1">
      <c r="C161"/>
      <c r="D161"/>
      <c r="E161"/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3:12" ht="15" customHeight="1">
      <c r="C162"/>
      <c r="D162"/>
      <c r="E162"/>
      <c r="L162"/>
    </row>
    <row r="163" spans="3:12" ht="15" customHeight="1">
      <c r="C163"/>
      <c r="D163"/>
      <c r="E163"/>
      <c r="L16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3" max="11" man="1"/>
    <brk id="4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2019-08-07T20:00:06Z</dcterms:modified>
  <cp:category/>
  <cp:version/>
  <cp:contentType/>
  <cp:contentStatus/>
</cp:coreProperties>
</file>